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805" firstSheet="1" activeTab="1"/>
  </bookViews>
  <sheets>
    <sheet name="入力場所" sheetId="1" state="hidden" r:id="rId1"/>
    <sheet name="はじめに" sheetId="2" r:id="rId2"/>
    <sheet name="申込書その１" sheetId="3" r:id="rId3"/>
    <sheet name="撮影許可申請書（男子のみ）" sheetId="4" r:id="rId4"/>
    <sheet name="女子団体" sheetId="5" r:id="rId5"/>
    <sheet name="女子個人種目別、総合予選決勝" sheetId="6" r:id="rId6"/>
    <sheet name="女子個人決勝" sheetId="7" r:id="rId7"/>
    <sheet name="女子推薦役員" sheetId="8" r:id="rId8"/>
    <sheet name="男子団体" sheetId="9" r:id="rId9"/>
    <sheet name="男子個人" sheetId="10" r:id="rId10"/>
    <sheet name="出場者一覧" sheetId="11" r:id="rId11"/>
  </sheets>
  <definedNames>
    <definedName name="_xlnm.Print_Area" localSheetId="1">'はじめに'!$A$1:$J$65</definedName>
    <definedName name="_xlnm.Print_Area" localSheetId="6">'女子個人決勝'!$A$1:$I$21</definedName>
    <definedName name="_xlnm.Print_Area" localSheetId="5">'女子個人種目別、総合予選決勝'!$A$1:$I$30</definedName>
    <definedName name="_xlnm.Print_Area" localSheetId="7">'女子推薦役員'!$A$1:$I$28</definedName>
    <definedName name="_xlnm.Print_Area" localSheetId="4">'女子団体'!$A$1:$G$35</definedName>
    <definedName name="_xlnm.Print_Area" localSheetId="2">'申込書その１'!$A$1:$M$39</definedName>
    <definedName name="_xlnm.Print_Area" localSheetId="9">'男子個人'!$A$1:$L$31</definedName>
    <definedName name="_xlnm.Print_Area" localSheetId="8">'男子団体'!$A$1:$F$38</definedName>
    <definedName name="女子団体申し込み書" localSheetId="6">#REF!</definedName>
    <definedName name="女子団体申し込み書" localSheetId="4">#REF!</definedName>
    <definedName name="女子団体申し込み書" localSheetId="9">#REF!</definedName>
    <definedName name="女子団体申し込み書">#REF!</definedName>
    <definedName name="女子団体申込書" localSheetId="6">#REF!</definedName>
    <definedName name="女子団体申込書" localSheetId="4">#REF!</definedName>
    <definedName name="女子団体申込書" localSheetId="9">#REF!</definedName>
    <definedName name="女子団体申込書">#REF!</definedName>
  </definedNames>
  <calcPr fullCalcOnLoad="1"/>
</workbook>
</file>

<file path=xl/comments10.xml><?xml version="1.0" encoding="utf-8"?>
<comments xmlns="http://schemas.openxmlformats.org/spreadsheetml/2006/main">
  <authors>
    <author>yasuo</author>
  </authors>
  <commentList>
    <comment ref="C12" authorId="0">
      <text>
        <r>
          <rPr>
            <b/>
            <sz val="9"/>
            <rFont val="ＭＳ Ｐゴシック"/>
            <family val="3"/>
          </rPr>
          <t>性と名の間を半角スペースで開けてください。
　　　愛知花子→愛知 花子</t>
        </r>
      </text>
    </comment>
    <comment ref="C44" authorId="0">
      <text>
        <r>
          <rPr>
            <b/>
            <sz val="9"/>
            <rFont val="ＭＳ Ｐゴシック"/>
            <family val="3"/>
          </rPr>
          <t>性と名の間を半角スペースで開けてください。
　　　愛知花子→愛知 花子</t>
        </r>
      </text>
    </comment>
  </commentList>
</comments>
</file>

<file path=xl/comments5.xml><?xml version="1.0" encoding="utf-8"?>
<comments xmlns="http://schemas.openxmlformats.org/spreadsheetml/2006/main">
  <authors>
    <author>yasuo</author>
  </authors>
  <commentList>
    <comment ref="B12" authorId="0">
      <text>
        <r>
          <rPr>
            <b/>
            <sz val="9"/>
            <rFont val="ＭＳ Ｐゴシック"/>
            <family val="3"/>
          </rPr>
          <t>性と名の間を半角スペースで開けてください。
　　　愛知花子→愛知 花子</t>
        </r>
      </text>
    </comment>
    <comment ref="B27" authorId="0">
      <text>
        <r>
          <rPr>
            <b/>
            <sz val="9"/>
            <rFont val="ＭＳ Ｐゴシック"/>
            <family val="3"/>
          </rPr>
          <t>性と名の間を半角スペースで開けてください。
　　　愛知花子→愛知 花子</t>
        </r>
      </text>
    </comment>
  </commentList>
</comments>
</file>

<file path=xl/comments6.xml><?xml version="1.0" encoding="utf-8"?>
<comments xmlns="http://schemas.openxmlformats.org/spreadsheetml/2006/main">
  <authors>
    <author>yasuo</author>
  </authors>
  <commentList>
    <comment ref="C12" authorId="0">
      <text>
        <r>
          <rPr>
            <b/>
            <sz val="9"/>
            <rFont val="ＭＳ Ｐゴシック"/>
            <family val="3"/>
          </rPr>
          <t>性と名の間を半角スペースで開けてください。
　　　愛知花子→愛知 花子</t>
        </r>
      </text>
    </comment>
  </commentList>
</comments>
</file>

<file path=xl/comments7.xml><?xml version="1.0" encoding="utf-8"?>
<comments xmlns="http://schemas.openxmlformats.org/spreadsheetml/2006/main">
  <authors>
    <author>yasuo</author>
  </authors>
  <commentList>
    <comment ref="C12" authorId="0">
      <text>
        <r>
          <rPr>
            <b/>
            <sz val="9"/>
            <rFont val="ＭＳ Ｐゴシック"/>
            <family val="3"/>
          </rPr>
          <t>性と名の間を半角スペースで開けてください。
　　　愛知花子→愛知 花子</t>
        </r>
      </text>
    </comment>
  </commentList>
</comments>
</file>

<file path=xl/comments9.xml><?xml version="1.0" encoding="utf-8"?>
<comments xmlns="http://schemas.openxmlformats.org/spreadsheetml/2006/main">
  <authors>
    <author>yasuo</author>
  </authors>
  <commentList>
    <comment ref="B13" authorId="0">
      <text>
        <r>
          <rPr>
            <b/>
            <sz val="9"/>
            <rFont val="ＭＳ Ｐゴシック"/>
            <family val="3"/>
          </rPr>
          <t>性と名の間を半角スペースで開けてください。
　　　愛知花子→愛知 花子</t>
        </r>
      </text>
    </comment>
    <comment ref="B22" authorId="0">
      <text>
        <r>
          <rPr>
            <b/>
            <sz val="9"/>
            <rFont val="ＭＳ Ｐゴシック"/>
            <family val="3"/>
          </rPr>
          <t>性と名の間を半角スペースで開けてください。
　　　愛知花子→愛知 花子</t>
        </r>
      </text>
    </comment>
  </commentList>
</comments>
</file>

<file path=xl/sharedStrings.xml><?xml version="1.0" encoding="utf-8"?>
<sst xmlns="http://schemas.openxmlformats.org/spreadsheetml/2006/main" count="489" uniqueCount="334">
  <si>
    <t>登録団体名</t>
  </si>
  <si>
    <t>所在地</t>
  </si>
  <si>
    <t>〒</t>
  </si>
  <si>
    <t>氏名</t>
  </si>
  <si>
    <t>所属代表者氏名</t>
  </si>
  <si>
    <t>備考</t>
  </si>
  <si>
    <t>団体および個人に参加</t>
  </si>
  <si>
    <t>団体のみ参加</t>
  </si>
  <si>
    <t>個人のみ参加</t>
  </si>
  <si>
    <t>計３枚</t>
  </si>
  <si>
    <t>計２枚</t>
  </si>
  <si>
    <t>※この書類は女子のみのものです。</t>
  </si>
  <si>
    <t>審判資格</t>
  </si>
  <si>
    <t>所属</t>
  </si>
  <si>
    <t>生年月日</t>
  </si>
  <si>
    <t>年齢</t>
  </si>
  <si>
    <t>選手氏名</t>
  </si>
  <si>
    <t>保護者氏名</t>
  </si>
  <si>
    <t>登録団体</t>
  </si>
  <si>
    <t>愛知体操協会　会長殿</t>
  </si>
  <si>
    <t>学年</t>
  </si>
  <si>
    <t>（その１）</t>
  </si>
  <si>
    <t>（その２）</t>
  </si>
  <si>
    <t>年齢制限</t>
  </si>
  <si>
    <t>タイトル</t>
  </si>
  <si>
    <t>女子個人種目1</t>
  </si>
  <si>
    <t>女子個人種目2</t>
  </si>
  <si>
    <t>女子団体種目</t>
  </si>
  <si>
    <t>出場種目</t>
  </si>
  <si>
    <t>個人総合</t>
  </si>
  <si>
    <t>監督氏名</t>
  </si>
  <si>
    <t>小５</t>
  </si>
  <si>
    <t>小６</t>
  </si>
  <si>
    <t>中１</t>
  </si>
  <si>
    <t>中２</t>
  </si>
  <si>
    <t>中３</t>
  </si>
  <si>
    <t>高１</t>
  </si>
  <si>
    <t>１１歳</t>
  </si>
  <si>
    <t>１２歳</t>
  </si>
  <si>
    <t>１３歳</t>
  </si>
  <si>
    <t>１４歳</t>
  </si>
  <si>
    <t>１５歳</t>
  </si>
  <si>
    <t>年齢リスト</t>
  </si>
  <si>
    <t>学年リスト</t>
  </si>
  <si>
    <t>個人種目リスト</t>
  </si>
  <si>
    <t>よみがな</t>
  </si>
  <si>
    <t>小６</t>
  </si>
  <si>
    <t>小５</t>
  </si>
  <si>
    <t>小４</t>
  </si>
  <si>
    <t>よみがな</t>
  </si>
  <si>
    <t>個人総合</t>
  </si>
  <si>
    <t>合計</t>
  </si>
  <si>
    <t>中３</t>
  </si>
  <si>
    <t>中２</t>
  </si>
  <si>
    <t>中１</t>
  </si>
  <si>
    <t>申し込み年</t>
  </si>
  <si>
    <r>
      <t xml:space="preserve">2001年2月3日の場合
</t>
    </r>
    <r>
      <rPr>
        <sz val="8"/>
        <color indexed="10"/>
        <rFont val="ＭＳ Ｐゴシック"/>
        <family val="3"/>
      </rPr>
      <t>20010203</t>
    </r>
    <r>
      <rPr>
        <sz val="8"/>
        <rFont val="ＭＳ Ｐゴシック"/>
        <family val="3"/>
      </rPr>
      <t>と入力</t>
    </r>
  </si>
  <si>
    <t>TEL</t>
  </si>
  <si>
    <t>参加料内訳</t>
  </si>
  <si>
    <t>○</t>
  </si>
  <si>
    <t>（その３）</t>
  </si>
  <si>
    <t>住所</t>
  </si>
  <si>
    <t>連絡先</t>
  </si>
  <si>
    <t>TEL</t>
  </si>
  <si>
    <t>女子団体</t>
  </si>
  <si>
    <t>徒手団体</t>
  </si>
  <si>
    <t>手具団体</t>
  </si>
  <si>
    <t>男子団体</t>
  </si>
  <si>
    <t>男子個人</t>
  </si>
  <si>
    <t>申込者一覧</t>
  </si>
  <si>
    <t>愛知県ジュニア新体操選手権大会の申し込みについて</t>
  </si>
  <si>
    <t>の部分をすべて入力してください。</t>
  </si>
  <si>
    <t>申込書（その１）</t>
  </si>
  <si>
    <t>参加料の金額は自動で計算されます。</t>
  </si>
  <si>
    <t>郵送用にプリントアウトし、所属長印を押印してください。</t>
  </si>
  <si>
    <t>団体申込書</t>
  </si>
  <si>
    <t>この用紙は男女ともに必要です。</t>
  </si>
  <si>
    <t>に選手情報を入力してください。</t>
  </si>
  <si>
    <t>生年月日は西暦、8桁の数字で入力をしてください。</t>
  </si>
  <si>
    <r>
      <t>例）2001年2月9日は、</t>
    </r>
    <r>
      <rPr>
        <sz val="11"/>
        <color indexed="10"/>
        <rFont val="ＭＳ Ｐゴシック"/>
        <family val="3"/>
      </rPr>
      <t>２００１０２０９</t>
    </r>
  </si>
  <si>
    <t>○</t>
  </si>
  <si>
    <t>年齢・学年は、右図の　　　マークをクリックし、選択してください。</t>
  </si>
  <si>
    <t>個人申込書</t>
  </si>
  <si>
    <t>　</t>
  </si>
  <si>
    <t>団体同様に選手情報を入力してください。</t>
  </si>
  <si>
    <t>偏りの少ないように出場種目を入力してください。</t>
  </si>
  <si>
    <t>右図の矢印のところで種目数を確認してください。</t>
  </si>
  <si>
    <t>プリントアウト→郵送</t>
  </si>
  <si>
    <t>プリントアウト→郵送</t>
  </si>
  <si>
    <t>申込書その１へ行く</t>
  </si>
  <si>
    <t>女子団体申込書へ行く</t>
  </si>
  <si>
    <t>説明書へ戻る</t>
  </si>
  <si>
    <t>男子団体申込書へ行く</t>
  </si>
  <si>
    <t>男子個人申込書へ行く</t>
  </si>
  <si>
    <t>e-mailにて送付</t>
  </si>
  <si>
    <t>添付ファイルで下記のアドレスまで送信してください。</t>
  </si>
  <si>
    <t>郵送</t>
  </si>
  <si>
    <t>必要書類を申込先まで郵送してください。</t>
  </si>
  <si>
    <t>rgaichi@yahoo.co.jp</t>
  </si>
  <si>
    <t>説明書へもどる</t>
  </si>
  <si>
    <t>に必要事項を記入のうえ、プリントアウト→郵送</t>
  </si>
  <si>
    <t>男子個人競技参加申込書</t>
  </si>
  <si>
    <t>小４</t>
  </si>
  <si>
    <t>小５</t>
  </si>
  <si>
    <t>小６</t>
  </si>
  <si>
    <t>中１</t>
  </si>
  <si>
    <t>中２</t>
  </si>
  <si>
    <t>中３</t>
  </si>
  <si>
    <t>（その３）2枚目</t>
  </si>
  <si>
    <t>審判資格</t>
  </si>
  <si>
    <t>１種</t>
  </si>
  <si>
    <t>２種</t>
  </si>
  <si>
    <t>３種</t>
  </si>
  <si>
    <t>年齢リスト</t>
  </si>
  <si>
    <t>16歳</t>
  </si>
  <si>
    <t>17歳</t>
  </si>
  <si>
    <t>18歳</t>
  </si>
  <si>
    <t>19歳</t>
  </si>
  <si>
    <t>20歳</t>
  </si>
  <si>
    <t>21歳</t>
  </si>
  <si>
    <t>22歳</t>
  </si>
  <si>
    <t>23歳</t>
  </si>
  <si>
    <t>24歳</t>
  </si>
  <si>
    <t>25歳</t>
  </si>
  <si>
    <t>26歳</t>
  </si>
  <si>
    <t>27歳</t>
  </si>
  <si>
    <t>28歳</t>
  </si>
  <si>
    <t>29歳</t>
  </si>
  <si>
    <t>30歳</t>
  </si>
  <si>
    <t>31歳</t>
  </si>
  <si>
    <t>32歳</t>
  </si>
  <si>
    <t>33歳</t>
  </si>
  <si>
    <t>34歳</t>
  </si>
  <si>
    <t>35歳</t>
  </si>
  <si>
    <t>36歳</t>
  </si>
  <si>
    <t>37歳</t>
  </si>
  <si>
    <t>38歳</t>
  </si>
  <si>
    <t>39歳</t>
  </si>
  <si>
    <t>40歳</t>
  </si>
  <si>
    <t>41歳</t>
  </si>
  <si>
    <t>42歳</t>
  </si>
  <si>
    <t>43歳</t>
  </si>
  <si>
    <t>44歳</t>
  </si>
  <si>
    <t>45歳</t>
  </si>
  <si>
    <t>46歳</t>
  </si>
  <si>
    <t>47歳</t>
  </si>
  <si>
    <t>48歳</t>
  </si>
  <si>
    <t>49歳</t>
  </si>
  <si>
    <t>50歳</t>
  </si>
  <si>
    <t>51歳</t>
  </si>
  <si>
    <t>52歳</t>
  </si>
  <si>
    <t>53歳</t>
  </si>
  <si>
    <t>54歳</t>
  </si>
  <si>
    <t>55歳</t>
  </si>
  <si>
    <t>56歳</t>
  </si>
  <si>
    <t>57歳</t>
  </si>
  <si>
    <t>58歳</t>
  </si>
  <si>
    <t>59歳</t>
  </si>
  <si>
    <t>60歳</t>
  </si>
  <si>
    <t>61歳</t>
  </si>
  <si>
    <t>62歳</t>
  </si>
  <si>
    <t>63歳</t>
  </si>
  <si>
    <t>64歳</t>
  </si>
  <si>
    <t>65歳</t>
  </si>
  <si>
    <t>66歳</t>
  </si>
  <si>
    <t>67歳</t>
  </si>
  <si>
    <t>68歳</t>
  </si>
  <si>
    <t>69歳</t>
  </si>
  <si>
    <t>70歳</t>
  </si>
  <si>
    <t>71歳</t>
  </si>
  <si>
    <t>72歳</t>
  </si>
  <si>
    <t>73歳</t>
  </si>
  <si>
    <t>74歳</t>
  </si>
  <si>
    <t>75歳</t>
  </si>
  <si>
    <t>76歳</t>
  </si>
  <si>
    <t>77歳</t>
  </si>
  <si>
    <t>78歳</t>
  </si>
  <si>
    <t>79歳</t>
  </si>
  <si>
    <t>80歳</t>
  </si>
  <si>
    <t>81歳</t>
  </si>
  <si>
    <t>82歳</t>
  </si>
  <si>
    <t>83歳</t>
  </si>
  <si>
    <t>84歳</t>
  </si>
  <si>
    <t>85歳</t>
  </si>
  <si>
    <t>86歳</t>
  </si>
  <si>
    <t>87歳</t>
  </si>
  <si>
    <t>88歳</t>
  </si>
  <si>
    <t>89歳</t>
  </si>
  <si>
    <t>90歳</t>
  </si>
  <si>
    <t>91歳</t>
  </si>
  <si>
    <t>92歳</t>
  </si>
  <si>
    <t>93歳</t>
  </si>
  <si>
    <t>94歳</t>
  </si>
  <si>
    <t>95歳</t>
  </si>
  <si>
    <t>96歳</t>
  </si>
  <si>
    <t>97歳</t>
  </si>
  <si>
    <t>98歳</t>
  </si>
  <si>
    <t>99歳</t>
  </si>
  <si>
    <t>100歳</t>
  </si>
  <si>
    <t>生年月日は西暦で8桁、郵便番号は７桁の数字で入力をしてください。</t>
  </si>
  <si>
    <t>年齢は、右図の　　　マークをクリックし、選択してください。</t>
  </si>
  <si>
    <t>（その２）</t>
  </si>
  <si>
    <t>女子団体競技参加申込書</t>
  </si>
  <si>
    <t>徒手団体</t>
  </si>
  <si>
    <t>男子団体競技参加申込書</t>
  </si>
  <si>
    <t>〒</t>
  </si>
  <si>
    <t>連絡先</t>
  </si>
  <si>
    <t>TEL</t>
  </si>
  <si>
    <r>
      <t xml:space="preserve">緊急連絡先
</t>
    </r>
    <r>
      <rPr>
        <sz val="10"/>
        <rFont val="ＭＳ Ｐゴシック"/>
        <family val="3"/>
      </rPr>
      <t>携帯電話等</t>
    </r>
  </si>
  <si>
    <t>氏名</t>
  </si>
  <si>
    <t>×</t>
  </si>
  <si>
    <t>＝</t>
  </si>
  <si>
    <t>合計</t>
  </si>
  <si>
    <t>参加料</t>
  </si>
  <si>
    <t>円を振り込むとともに、参加申し込みをいたします。</t>
  </si>
  <si>
    <t>月</t>
  </si>
  <si>
    <t>日</t>
  </si>
  <si>
    <t>（１）申込書類・参加料の返却はできませんので、ご了承下さい。</t>
  </si>
  <si>
    <t>（２）提出書類について</t>
  </si>
  <si>
    <t>その１、その２、その３</t>
  </si>
  <si>
    <t>その１、その２</t>
  </si>
  <si>
    <t>その１、その３</t>
  </si>
  <si>
    <t>※その１は男女共通です。</t>
  </si>
  <si>
    <t>説明書へもどる</t>
  </si>
  <si>
    <t>印</t>
  </si>
  <si>
    <t>１０歳</t>
  </si>
  <si>
    <t>手具団体学年リスト</t>
  </si>
  <si>
    <t>徒手団体学年リスト</t>
  </si>
  <si>
    <t>女子手具団体学年</t>
  </si>
  <si>
    <t>女子徒手団体学年</t>
  </si>
  <si>
    <t>男子学年</t>
  </si>
  <si>
    <t>徒手団体年齢リスト</t>
  </si>
  <si>
    <t>女子手具団体年齢リスト</t>
  </si>
  <si>
    <t>女子徒手団体年齢リスト</t>
  </si>
  <si>
    <t>国際</t>
  </si>
  <si>
    <t>小３</t>
  </si>
  <si>
    <t>小４</t>
  </si>
  <si>
    <t>８歳</t>
  </si>
  <si>
    <t>９歳</t>
  </si>
  <si>
    <t>個人ID</t>
  </si>
  <si>
    <t>男子団体競技</t>
  </si>
  <si>
    <t>女子団体競技</t>
  </si>
  <si>
    <t>男女個人総合</t>
  </si>
  <si>
    <t>女子徒手団体</t>
  </si>
  <si>
    <t>女子個人種目別</t>
  </si>
  <si>
    <t>男子個人徒手</t>
  </si>
  <si>
    <t>　愛知県ジュニア新体操選手権大会の申し込みを、e-mailでのデータ送付と郵送の両方をお願いします。これはプログラムや速報での名前間違いなどのミスを防ぐためのものです。お手数ですが、下記の手順を読み、申し込みをしてください。</t>
  </si>
  <si>
    <t>参加種別</t>
  </si>
  <si>
    <t>徒手</t>
  </si>
  <si>
    <r>
      <t xml:space="preserve">2001年2月3日の場合
</t>
    </r>
    <r>
      <rPr>
        <sz val="7"/>
        <color indexed="10"/>
        <rFont val="ＭＳ Ｐゴシック"/>
        <family val="3"/>
      </rPr>
      <t>20010203</t>
    </r>
    <r>
      <rPr>
        <sz val="7"/>
        <rFont val="ＭＳ Ｐゴシック"/>
        <family val="3"/>
      </rPr>
      <t>と入力</t>
    </r>
  </si>
  <si>
    <t>スティック</t>
  </si>
  <si>
    <t>リング</t>
  </si>
  <si>
    <t>ロープ</t>
  </si>
  <si>
    <t>クラブ</t>
  </si>
  <si>
    <t>徒手</t>
  </si>
  <si>
    <t>女子個人総合決勝</t>
  </si>
  <si>
    <t>女子個人予選申込書へ行く</t>
  </si>
  <si>
    <r>
      <t>女子個人</t>
    </r>
    <r>
      <rPr>
        <u val="single"/>
        <sz val="10"/>
        <color indexed="10"/>
        <rFont val="ＭＳ Ｐゴシック"/>
        <family val="3"/>
      </rPr>
      <t>決勝</t>
    </r>
    <r>
      <rPr>
        <u val="single"/>
        <sz val="10"/>
        <color indexed="12"/>
        <rFont val="ＭＳ Ｐゴシック"/>
        <family val="3"/>
      </rPr>
      <t>申込書へ行く</t>
    </r>
  </si>
  <si>
    <t>女子個人競技決勝参加申込書</t>
  </si>
  <si>
    <t>（その４）</t>
  </si>
  <si>
    <t>（その５）</t>
  </si>
  <si>
    <t>※女子は上記の書類のほかに審判推薦書（その５）が必要です。</t>
  </si>
  <si>
    <t>その１、その４</t>
  </si>
  <si>
    <t>女子個人決勝に参加</t>
  </si>
  <si>
    <r>
      <t>女子個人</t>
    </r>
    <r>
      <rPr>
        <u val="single"/>
        <sz val="11"/>
        <color indexed="10"/>
        <rFont val="ＭＳ Ｐゴシック"/>
        <family val="3"/>
      </rPr>
      <t>決勝</t>
    </r>
    <r>
      <rPr>
        <u val="single"/>
        <sz val="11"/>
        <color indexed="12"/>
        <rFont val="ＭＳ Ｐゴシック"/>
        <family val="3"/>
      </rPr>
      <t>申込書へ行く</t>
    </r>
  </si>
  <si>
    <t>女子個人競技予選参加申込書</t>
  </si>
  <si>
    <t>個人決勝</t>
  </si>
  <si>
    <t>（１）決勝登録者は予選上位28名（リザーブ2名）に限ります。</t>
  </si>
  <si>
    <t>女子個人種目別/総合予選</t>
  </si>
  <si>
    <t>推薦審判および競技役員</t>
  </si>
  <si>
    <t>（２）推薦された方には、後日調整して役務をご連絡いたします。</t>
  </si>
  <si>
    <t>撮影許可証</t>
  </si>
  <si>
    <t xml:space="preserve">                                                              愛　知　体　操　協　会</t>
  </si>
  <si>
    <r>
      <t>本大会は、参加選手関係者に対してのみ、</t>
    </r>
    <r>
      <rPr>
        <u val="single"/>
        <sz val="11"/>
        <color indexed="8"/>
        <rFont val="ＭＳ 明朝"/>
        <family val="1"/>
      </rPr>
      <t>監督または代表者を通じて</t>
    </r>
    <r>
      <rPr>
        <sz val="11"/>
        <color indexed="8"/>
        <rFont val="ＭＳ 明朝"/>
        <family val="1"/>
      </rPr>
      <t>撮影許可をいたします。</t>
    </r>
  </si>
  <si>
    <t>なお、撮影される方は、撮影時に必ず見える場所に許可証を提示して撮影してください。</t>
  </si>
  <si>
    <t>申請者氏名</t>
  </si>
  <si>
    <t>所属団体</t>
  </si>
  <si>
    <t>申請者住所</t>
  </si>
  <si>
    <t>携帯
番号</t>
  </si>
  <si>
    <t xml:space="preserve">購　入　分　　　　　　（〇を付ける）
</t>
  </si>
  <si>
    <t>枚</t>
  </si>
  <si>
    <t>支払金額</t>
  </si>
  <si>
    <t>１枚２００円</t>
  </si>
  <si>
    <t>×</t>
  </si>
  <si>
    <t>＝</t>
  </si>
  <si>
    <t>合計</t>
  </si>
  <si>
    <t>円</t>
  </si>
  <si>
    <t>※　受付Ｎｏ</t>
  </si>
  <si>
    <t>・許可申請は、大会参加申込と同時に行ってください。</t>
  </si>
  <si>
    <t>※印は主催者記入</t>
  </si>
  <si>
    <t>　大会当日は原則として、許可いたしません。</t>
  </si>
  <si>
    <r>
      <rPr>
        <u val="single"/>
        <sz val="11"/>
        <color indexed="8"/>
        <rFont val="ＭＳ 明朝"/>
        <family val="1"/>
      </rPr>
      <t>・月日ごとに分け、</t>
    </r>
    <r>
      <rPr>
        <sz val="11"/>
        <color indexed="8"/>
        <rFont val="ＭＳ 明朝"/>
        <family val="1"/>
      </rPr>
      <t>各所属で１枚にとりまとめて申込みをしてください。（発行は１日毎です。）</t>
    </r>
  </si>
  <si>
    <t>　月日が異なる場合は申込み用紙を分けてください。</t>
  </si>
  <si>
    <t>・代金は大会参加料と一緒に振り込み、振込用紙にその旨を記入してください。</t>
  </si>
  <si>
    <t>・発行された許可証は当日限りの有効です。</t>
  </si>
  <si>
    <t>撮影許可証申請者控えおよび受領書</t>
  </si>
  <si>
    <t>受付Ｎｏ</t>
  </si>
  <si>
    <t>様</t>
  </si>
  <si>
    <t>年</t>
  </si>
  <si>
    <t>月</t>
  </si>
  <si>
    <t>日</t>
  </si>
  <si>
    <t>但し、撮影許可証代金</t>
  </si>
  <si>
    <t>枚分(１枚２００円)として</t>
  </si>
  <si>
    <t>　　　　　　　　　　　　　　　　　　　　　　上記のとおり受領しました。</t>
  </si>
  <si>
    <t>　　　　　　　　　　　　　　　　　　　　　　　　　 愛知体操協会会長</t>
  </si>
  <si>
    <t>　カメラ、ビデオ等の撮影は以下のとおり制限します。</t>
  </si>
  <si>
    <t>（３）  ビデオカメラはモニターを開けて撮影をお願いします。</t>
  </si>
  <si>
    <t>（４）  体操競技では平均台縦方向、ならびに段違い平行棒正面の撮影は禁止します。</t>
  </si>
  <si>
    <t>（５）  被撮影者本人の許可なくブログやSNS等への掲載は禁止します。</t>
  </si>
  <si>
    <t>〒</t>
  </si>
  <si>
    <t>－</t>
  </si>
  <si>
    <t>（</t>
  </si>
  <si>
    <t>）</t>
  </si>
  <si>
    <t>枚</t>
  </si>
  <si>
    <t>（１）  カメラ（デジタルカメラを含む）の２１０ｍｍ以上の望遠レンズ並びにコンバーターを</t>
  </si>
  <si>
    <t>　　　　使用しての撮影は禁止します。</t>
  </si>
  <si>
    <t>（２）  ビデオカメラは業務用並びに赤外線ライトとオレンジフィルター、ブルーフィルターを</t>
  </si>
  <si>
    <t>クラブ</t>
  </si>
  <si>
    <t>リボン</t>
  </si>
  <si>
    <t>リボン５</t>
  </si>
  <si>
    <t>女子推薦役員へ行く</t>
  </si>
  <si>
    <t>推薦役員用紙</t>
  </si>
  <si>
    <t>　※許可証は各チームに1枚づつ無料配布いたします。</t>
  </si>
  <si>
    <t>　※許可証の返却は不要です。</t>
  </si>
  <si>
    <t>　※本年度より女子は撮影禁止になりました。</t>
  </si>
  <si>
    <t>撮影許可申請書（男子のみ）</t>
  </si>
  <si>
    <t>2020年</t>
  </si>
  <si>
    <t>第５０回愛知県ジュニア新体操選手権参加申込書</t>
  </si>
  <si>
    <t>2020年12/31時点</t>
  </si>
  <si>
    <r>
      <t>本ファイルを</t>
    </r>
    <r>
      <rPr>
        <sz val="18"/>
        <color indexed="10"/>
        <rFont val="ＭＳ Ｐゴシック"/>
        <family val="3"/>
      </rPr>
      <t>「2020jr・チーム名」</t>
    </r>
    <r>
      <rPr>
        <sz val="11"/>
        <rFont val="ＭＳ Ｐゴシック"/>
        <family val="3"/>
      </rPr>
      <t>で名前を付けて保存</t>
    </r>
  </si>
  <si>
    <t>（１）各チーム5名までの登録とします。</t>
  </si>
  <si>
    <t>（２）経営母体が1つの所属団体が複数申し込みをした場合、その2チーム目からは各チーム4名とします。</t>
  </si>
  <si>
    <t>　※女子は5名までの登録なります。ただし経営母体が同じ所属チームが複数申し込みをする場合は、2チーム目以降は4名となります。</t>
  </si>
  <si>
    <t>（１）各登録団体より審判を２４・２５日それぞれに１～２名推薦して下さい。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</si>
</sst>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quot;/&quot;##&quot;/&quot;##"/>
    <numFmt numFmtId="179" formatCode="##&quot;名&quot;"/>
    <numFmt numFmtId="180" formatCode="##&quot;種&quot;&quot;目&quot;"/>
    <numFmt numFmtId="181" formatCode="#&quot;チーム&quot;"/>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lt;=999]000;[&lt;=9999]000\-00;000\-0000"/>
    <numFmt numFmtId="188" formatCode="[&lt;=99999999]####\-####;\(00\)\ ####\-####"/>
    <numFmt numFmtId="189" formatCode="#&quot;枚&quot;"/>
    <numFmt numFmtId="190" formatCode="[$]ggge&quot;年&quot;m&quot;月&quot;d&quot;日&quot;;@"/>
    <numFmt numFmtId="191" formatCode="[$-411]gge&quot;年&quot;m&quot;月&quot;d&quot;日&quot;;@"/>
    <numFmt numFmtId="192" formatCode="[$]gge&quot;年&quot;m&quot;月&quot;d&quot;日&quot;;@"/>
  </numFmts>
  <fonts count="92">
    <font>
      <sz val="11"/>
      <name val="ＭＳ Ｐ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8"/>
      <name val="ＭＳ Ｐゴシック"/>
      <family val="3"/>
    </font>
    <font>
      <sz val="9"/>
      <name val="ＭＳ Ｐゴシック"/>
      <family val="3"/>
    </font>
    <font>
      <b/>
      <sz val="16"/>
      <name val="ＭＳ Ｐゴシック"/>
      <family val="3"/>
    </font>
    <font>
      <sz val="12"/>
      <name val="ＭＳ Ｐゴシック"/>
      <family val="3"/>
    </font>
    <font>
      <sz val="8"/>
      <color indexed="10"/>
      <name val="ＭＳ Ｐゴシック"/>
      <family val="3"/>
    </font>
    <font>
      <sz val="20"/>
      <name val="ＭＳ Ｐゴシック"/>
      <family val="3"/>
    </font>
    <font>
      <sz val="11"/>
      <color indexed="10"/>
      <name val="ＭＳ Ｐゴシック"/>
      <family val="3"/>
    </font>
    <font>
      <sz val="10"/>
      <name val="ＭＳ Ｐゴシック"/>
      <family val="3"/>
    </font>
    <font>
      <b/>
      <sz val="9"/>
      <name val="ＭＳ Ｐゴシック"/>
      <family val="3"/>
    </font>
    <font>
      <sz val="7"/>
      <name val="ＭＳ Ｐゴシック"/>
      <family val="3"/>
    </font>
    <font>
      <sz val="7"/>
      <color indexed="10"/>
      <name val="ＭＳ Ｐゴシック"/>
      <family val="3"/>
    </font>
    <font>
      <u val="single"/>
      <sz val="11"/>
      <color indexed="12"/>
      <name val="ＭＳ Ｐゴシック"/>
      <family val="3"/>
    </font>
    <font>
      <u val="single"/>
      <sz val="10"/>
      <color indexed="12"/>
      <name val="ＭＳ Ｐゴシック"/>
      <family val="3"/>
    </font>
    <font>
      <u val="single"/>
      <sz val="10"/>
      <color indexed="10"/>
      <name val="ＭＳ Ｐゴシック"/>
      <family val="3"/>
    </font>
    <font>
      <u val="single"/>
      <sz val="11"/>
      <color indexed="10"/>
      <name val="ＭＳ Ｐゴシック"/>
      <family val="3"/>
    </font>
    <font>
      <sz val="11"/>
      <color indexed="8"/>
      <name val="ＭＳ 明朝"/>
      <family val="1"/>
    </font>
    <font>
      <u val="single"/>
      <sz val="11"/>
      <color indexed="8"/>
      <name val="ＭＳ 明朝"/>
      <family val="1"/>
    </font>
    <font>
      <sz val="11"/>
      <name val="ＭＳ 明朝"/>
      <family val="1"/>
    </font>
    <font>
      <sz val="12"/>
      <name val="ＭＳ 明朝"/>
      <family val="1"/>
    </font>
    <font>
      <sz val="18"/>
      <name val="ＭＳ 明朝"/>
      <family val="1"/>
    </font>
    <font>
      <sz val="16"/>
      <name val="ＭＳ 明朝"/>
      <family val="1"/>
    </font>
    <font>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0"/>
      <color indexed="8"/>
      <name val="ＭＳ 明朝"/>
      <family val="1"/>
    </font>
    <font>
      <sz val="16"/>
      <color indexed="8"/>
      <name val="ＭＳ 明朝"/>
      <family val="1"/>
    </font>
    <font>
      <sz val="20"/>
      <color indexed="8"/>
      <name val="ＭＳ 明朝"/>
      <family val="1"/>
    </font>
    <font>
      <sz val="18"/>
      <color indexed="8"/>
      <name val="ＭＳ 明朝"/>
      <family val="1"/>
    </font>
    <font>
      <sz val="12"/>
      <color indexed="8"/>
      <name val="ＭＳ 明朝"/>
      <family val="1"/>
    </font>
    <font>
      <sz val="14"/>
      <color indexed="8"/>
      <name val="ＭＳ 明朝"/>
      <family val="1"/>
    </font>
    <font>
      <sz val="14"/>
      <color indexed="12"/>
      <name val="ＭＳ Ｐゴシック"/>
      <family val="3"/>
    </font>
    <font>
      <sz val="22"/>
      <color indexed="8"/>
      <name val="ＭＳ 明朝"/>
      <family val="1"/>
    </font>
    <font>
      <sz val="16"/>
      <color indexed="9"/>
      <name val="AR丸ゴシック体M04"/>
      <family val="3"/>
    </font>
    <font>
      <sz val="24"/>
      <color indexed="10"/>
      <name val="ＭＳ Ｐゴシック"/>
      <family val="3"/>
    </font>
    <font>
      <sz val="44"/>
      <color indexed="9"/>
      <name val="ＭＳ Ｐゴシック"/>
      <family val="3"/>
    </font>
    <font>
      <sz val="44"/>
      <color indexed="9"/>
      <name val="Calibri"/>
      <family val="2"/>
    </font>
    <font>
      <sz val="24"/>
      <color indexed="9"/>
      <name val="ＭＳ Ｐゴシック"/>
      <family val="3"/>
    </font>
    <font>
      <sz val="4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1"/>
      <color theme="1"/>
      <name val="ＭＳ 明朝"/>
      <family val="1"/>
    </font>
    <font>
      <sz val="10"/>
      <color theme="1"/>
      <name val="ＭＳ 明朝"/>
      <family val="1"/>
    </font>
    <font>
      <sz val="16"/>
      <color theme="1"/>
      <name val="ＭＳ 明朝"/>
      <family val="1"/>
    </font>
    <font>
      <sz val="20"/>
      <color theme="1"/>
      <name val="ＭＳ 明朝"/>
      <family val="1"/>
    </font>
    <font>
      <sz val="18"/>
      <color theme="1"/>
      <name val="ＭＳ 明朝"/>
      <family val="1"/>
    </font>
    <font>
      <sz val="12"/>
      <color theme="1"/>
      <name val="ＭＳ 明朝"/>
      <family val="1"/>
    </font>
    <font>
      <sz val="14"/>
      <color theme="1"/>
      <name val="ＭＳ 明朝"/>
      <family val="1"/>
    </font>
    <font>
      <u val="single"/>
      <sz val="10"/>
      <color theme="10"/>
      <name val="ＭＳ Ｐゴシック"/>
      <family val="3"/>
    </font>
    <font>
      <sz val="14"/>
      <color theme="10"/>
      <name val="ＭＳ Ｐゴシック"/>
      <family val="3"/>
    </font>
    <font>
      <sz val="11"/>
      <color rgb="FFFF0000"/>
      <name val="ＭＳ Ｐゴシック"/>
      <family val="3"/>
    </font>
    <font>
      <sz val="22"/>
      <color theme="1"/>
      <name val="ＭＳ 明朝"/>
      <family val="1"/>
    </font>
    <font>
      <sz val="16"/>
      <color theme="0"/>
      <name val="AR丸ゴシック体M04"/>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00B0F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border>
    <border diagonalDown="1">
      <left style="thin"/>
      <right style="thin"/>
      <top style="thin"/>
      <bottom style="thin"/>
      <diagonal style="thin"/>
    </border>
    <border>
      <left/>
      <right/>
      <top/>
      <bottom style="double"/>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29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4" fillId="0" borderId="0" xfId="0" applyFont="1" applyAlignment="1">
      <alignment vertical="center"/>
    </xf>
    <xf numFmtId="0" fontId="2" fillId="0" borderId="0" xfId="0" applyFont="1" applyAlignment="1">
      <alignment horizontal="center" vertical="center"/>
    </xf>
    <xf numFmtId="0" fontId="0" fillId="0" borderId="11" xfId="0" applyBorder="1" applyAlignment="1">
      <alignment horizontal="distributed" vertical="distributed"/>
    </xf>
    <xf numFmtId="0" fontId="0" fillId="0" borderId="10" xfId="0" applyBorder="1" applyAlignment="1">
      <alignment horizontal="distributed" vertical="distributed"/>
    </xf>
    <xf numFmtId="0" fontId="2" fillId="0" borderId="0" xfId="0" applyFont="1" applyAlignment="1">
      <alignment vertical="center"/>
    </xf>
    <xf numFmtId="0" fontId="5" fillId="0" borderId="0" xfId="0" applyFont="1" applyAlignment="1">
      <alignment/>
    </xf>
    <xf numFmtId="0" fontId="5" fillId="33" borderId="10" xfId="0" applyFont="1" applyFill="1" applyBorder="1" applyAlignment="1">
      <alignment/>
    </xf>
    <xf numFmtId="0" fontId="5" fillId="33" borderId="10" xfId="0" applyFont="1" applyFill="1" applyBorder="1" applyAlignment="1">
      <alignment horizontal="center" vertical="center" shrinkToFit="1"/>
    </xf>
    <xf numFmtId="0" fontId="5" fillId="0" borderId="0" xfId="0" applyFont="1" applyFill="1" applyBorder="1" applyAlignment="1">
      <alignment/>
    </xf>
    <xf numFmtId="0" fontId="3" fillId="0" borderId="10" xfId="0" applyFont="1" applyBorder="1" applyAlignment="1">
      <alignment horizontal="center" vertical="center" wrapText="1" shrinkToFit="1"/>
    </xf>
    <xf numFmtId="0" fontId="7" fillId="0" borderId="0" xfId="0" applyFont="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0" fillId="0" borderId="10" xfId="0" applyFont="1" applyBorder="1" applyAlignment="1">
      <alignment horizontal="center" vertical="center" shrinkToFit="1"/>
    </xf>
    <xf numFmtId="0" fontId="4" fillId="0" borderId="0" xfId="0" applyFont="1" applyAlignment="1">
      <alignment horizontal="center" vertical="center"/>
    </xf>
    <xf numFmtId="0" fontId="0" fillId="0" borderId="10" xfId="0" applyBorder="1" applyAlignment="1">
      <alignment horizontal="right" vertical="center"/>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3" fillId="0" borderId="10" xfId="0" applyFont="1" applyBorder="1" applyAlignment="1">
      <alignment horizontal="center" vertical="center" wrapText="1"/>
    </xf>
    <xf numFmtId="0" fontId="0" fillId="0" borderId="0" xfId="0" applyBorder="1" applyAlignment="1">
      <alignment vertical="center" shrinkToFit="1"/>
    </xf>
    <xf numFmtId="0" fontId="6" fillId="0" borderId="0" xfId="0" applyFont="1" applyBorder="1" applyAlignment="1">
      <alignment horizontal="center"/>
    </xf>
    <xf numFmtId="179" fontId="0" fillId="0" borderId="10" xfId="0" applyNumberFormat="1" applyBorder="1" applyAlignment="1">
      <alignment vertical="center"/>
    </xf>
    <xf numFmtId="180" fontId="0" fillId="0" borderId="10" xfId="0" applyNumberFormat="1" applyBorder="1" applyAlignment="1">
      <alignment vertical="center"/>
    </xf>
    <xf numFmtId="0" fontId="6" fillId="0" borderId="12" xfId="0" applyFont="1" applyBorder="1" applyAlignment="1">
      <alignment vertical="center" wrapText="1"/>
    </xf>
    <xf numFmtId="0" fontId="0" fillId="28" borderId="13" xfId="0" applyFill="1" applyBorder="1" applyAlignment="1">
      <alignment vertical="center"/>
    </xf>
    <xf numFmtId="0" fontId="0" fillId="0" borderId="10" xfId="0" applyBorder="1" applyAlignment="1">
      <alignment horizontal="distributed" vertical="center"/>
    </xf>
    <xf numFmtId="0" fontId="0" fillId="0" borderId="0" xfId="0" applyFill="1" applyBorder="1" applyAlignment="1">
      <alignment horizontal="distributed"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28" borderId="10" xfId="0" applyFill="1" applyBorder="1" applyAlignment="1" applyProtection="1">
      <alignment vertical="center"/>
      <protection locked="0"/>
    </xf>
    <xf numFmtId="0" fontId="0" fillId="28" borderId="10" xfId="0" applyFill="1" applyBorder="1" applyAlignment="1" applyProtection="1">
      <alignment horizontal="center" vertical="center"/>
      <protection locked="0"/>
    </xf>
    <xf numFmtId="178" fontId="8" fillId="28" borderId="10" xfId="0" applyNumberFormat="1" applyFont="1" applyFill="1" applyBorder="1" applyAlignment="1" applyProtection="1">
      <alignment horizontal="center" vertical="center"/>
      <protection locked="0"/>
    </xf>
    <xf numFmtId="0" fontId="0" fillId="28" borderId="14" xfId="0" applyFill="1" applyBorder="1" applyAlignment="1" applyProtection="1">
      <alignment horizontal="center" vertical="center"/>
      <protection locked="0"/>
    </xf>
    <xf numFmtId="0" fontId="0" fillId="28" borderId="14" xfId="0" applyFont="1" applyFill="1" applyBorder="1" applyAlignment="1" applyProtection="1">
      <alignment horizontal="center" vertical="center" shrinkToFit="1"/>
      <protection locked="0"/>
    </xf>
    <xf numFmtId="0" fontId="6" fillId="0" borderId="12" xfId="0" applyFont="1" applyBorder="1" applyAlignment="1">
      <alignment horizontal="left" vertical="center" wrapText="1"/>
    </xf>
    <xf numFmtId="0" fontId="0" fillId="0" borderId="0" xfId="0" applyAlignment="1">
      <alignment/>
    </xf>
    <xf numFmtId="0" fontId="0" fillId="28" borderId="10" xfId="0" applyFill="1" applyBorder="1" applyAlignment="1">
      <alignment/>
    </xf>
    <xf numFmtId="0" fontId="0" fillId="0" borderId="0" xfId="0" applyAlignment="1">
      <alignment horizontal="right"/>
    </xf>
    <xf numFmtId="0" fontId="0" fillId="0" borderId="0" xfId="0" applyFill="1" applyBorder="1" applyAlignment="1">
      <alignment horizontal="left"/>
    </xf>
    <xf numFmtId="0" fontId="0" fillId="0" borderId="0" xfId="0" applyFill="1" applyBorder="1" applyAlignment="1">
      <alignment/>
    </xf>
    <xf numFmtId="0" fontId="64" fillId="0" borderId="0" xfId="43" applyAlignment="1">
      <alignment horizontal="center" vertical="center"/>
    </xf>
    <xf numFmtId="0" fontId="0" fillId="0" borderId="15" xfId="0" applyBorder="1" applyAlignment="1">
      <alignment horizontal="center" vertical="center" shrinkToFit="1"/>
    </xf>
    <xf numFmtId="0" fontId="0" fillId="28" borderId="14"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0" fillId="0" borderId="15" xfId="0" applyBorder="1" applyAlignment="1">
      <alignment vertical="center"/>
    </xf>
    <xf numFmtId="0" fontId="0" fillId="0" borderId="16" xfId="0" applyBorder="1" applyAlignment="1">
      <alignment vertical="center"/>
    </xf>
    <xf numFmtId="0" fontId="0" fillId="28" borderId="17" xfId="0" applyFill="1" applyBorder="1" applyAlignment="1">
      <alignment vertical="center"/>
    </xf>
    <xf numFmtId="0" fontId="0" fillId="0" borderId="18" xfId="0" applyFill="1" applyBorder="1" applyAlignment="1" applyProtection="1">
      <alignment vertical="center"/>
      <protection/>
    </xf>
    <xf numFmtId="0" fontId="0" fillId="34" borderId="0" xfId="0" applyFill="1" applyAlignment="1">
      <alignment vertical="center"/>
    </xf>
    <xf numFmtId="187" fontId="4" fillId="28" borderId="19" xfId="0" applyNumberFormat="1" applyFont="1" applyFill="1" applyBorder="1" applyAlignment="1" applyProtection="1">
      <alignment horizontal="left" vertical="center"/>
      <protection locked="0"/>
    </xf>
    <xf numFmtId="0" fontId="4" fillId="28" borderId="19" xfId="0" applyFont="1" applyFill="1" applyBorder="1" applyAlignment="1" applyProtection="1">
      <alignment horizontal="left" vertical="center"/>
      <protection locked="0"/>
    </xf>
    <xf numFmtId="0" fontId="0" fillId="0" borderId="0" xfId="0" applyAlignment="1" applyProtection="1">
      <alignment/>
      <protection locked="0"/>
    </xf>
    <xf numFmtId="0" fontId="4" fillId="0" borderId="0" xfId="0" applyFont="1" applyFill="1" applyAlignment="1">
      <alignment horizontal="center" vertical="center"/>
    </xf>
    <xf numFmtId="0" fontId="5" fillId="0" borderId="0" xfId="0" applyFont="1" applyAlignment="1">
      <alignment vertical="center"/>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shrinkToFit="1"/>
      <protection locked="0"/>
    </xf>
    <xf numFmtId="0" fontId="0" fillId="28" borderId="10" xfId="0"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xf>
    <xf numFmtId="0" fontId="0" fillId="28" borderId="14"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78" fillId="0" borderId="0" xfId="0" applyFont="1" applyAlignment="1">
      <alignment horizontal="left" vertical="center"/>
    </xf>
    <xf numFmtId="0" fontId="0" fillId="34" borderId="0" xfId="0" applyFill="1" applyAlignment="1">
      <alignment horizontal="center" vertical="center"/>
    </xf>
    <xf numFmtId="0" fontId="0" fillId="28" borderId="14"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3" fillId="0" borderId="10" xfId="0" applyFont="1" applyBorder="1" applyAlignment="1">
      <alignment horizontal="center" vertical="center" shrinkToFit="1"/>
    </xf>
    <xf numFmtId="0" fontId="0" fillId="28" borderId="14"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2" fillId="0" borderId="0" xfId="0" applyFont="1" applyFill="1" applyAlignment="1">
      <alignment vertical="center"/>
    </xf>
    <xf numFmtId="0" fontId="2" fillId="0" borderId="0" xfId="0" applyFont="1" applyFill="1" applyAlignment="1">
      <alignment horizontal="right" vertical="center"/>
    </xf>
    <xf numFmtId="0" fontId="8" fillId="0" borderId="18" xfId="0" applyFont="1" applyFill="1" applyBorder="1" applyAlignment="1">
      <alignment horizontal="center" vertical="center"/>
    </xf>
    <xf numFmtId="187" fontId="4" fillId="0" borderId="20" xfId="0" applyNumberFormat="1" applyFont="1" applyFill="1" applyBorder="1" applyAlignment="1" applyProtection="1">
      <alignment horizontal="left" vertical="center"/>
      <protection locked="0"/>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vertical="center"/>
    </xf>
    <xf numFmtId="0" fontId="8" fillId="0" borderId="22" xfId="0" applyFont="1" applyFill="1" applyBorder="1" applyAlignment="1">
      <alignment vertical="center"/>
    </xf>
    <xf numFmtId="0" fontId="8" fillId="0" borderId="19" xfId="0" applyFont="1" applyFill="1" applyBorder="1" applyAlignment="1">
      <alignment vertical="center"/>
    </xf>
    <xf numFmtId="0" fontId="8" fillId="0" borderId="0" xfId="0" applyFont="1" applyFill="1" applyBorder="1" applyAlignment="1">
      <alignment horizontal="right" vertical="center"/>
    </xf>
    <xf numFmtId="5" fontId="2" fillId="0" borderId="0" xfId="0" applyNumberFormat="1" applyFont="1" applyFill="1" applyBorder="1" applyAlignment="1">
      <alignment horizontal="center" vertical="center"/>
    </xf>
    <xf numFmtId="181" fontId="8" fillId="0" borderId="10" xfId="0" applyNumberFormat="1" applyFont="1" applyFill="1" applyBorder="1" applyAlignment="1" applyProtection="1">
      <alignment horizontal="center" vertical="center"/>
      <protection locked="0"/>
    </xf>
    <xf numFmtId="0" fontId="8" fillId="0" borderId="20" xfId="0" applyFont="1" applyFill="1" applyBorder="1" applyAlignment="1">
      <alignment vertical="center"/>
    </xf>
    <xf numFmtId="179" fontId="8" fillId="0" borderId="10" xfId="0" applyNumberFormat="1" applyFont="1" applyFill="1" applyBorder="1" applyAlignment="1" applyProtection="1">
      <alignment horizontal="center" vertical="center" wrapText="1"/>
      <protection locked="0"/>
    </xf>
    <xf numFmtId="0" fontId="8" fillId="0" borderId="18" xfId="0" applyFont="1" applyFill="1" applyBorder="1" applyAlignment="1">
      <alignment vertical="center"/>
    </xf>
    <xf numFmtId="0" fontId="8" fillId="0" borderId="23" xfId="0" applyFont="1" applyFill="1" applyBorder="1" applyAlignment="1">
      <alignment horizontal="right" vertical="center"/>
    </xf>
    <xf numFmtId="0" fontId="8" fillId="0" borderId="17" xfId="0"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8" fillId="0" borderId="24" xfId="0" applyFont="1" applyFill="1" applyBorder="1" applyAlignment="1">
      <alignment vertical="center"/>
    </xf>
    <xf numFmtId="5" fontId="8" fillId="0" borderId="0" xfId="0" applyNumberFormat="1" applyFont="1" applyFill="1" applyAlignment="1">
      <alignment vertical="center"/>
    </xf>
    <xf numFmtId="0" fontId="8" fillId="0" borderId="12" xfId="0" applyFont="1" applyFill="1" applyBorder="1" applyAlignment="1">
      <alignment horizontal="center"/>
    </xf>
    <xf numFmtId="0" fontId="8" fillId="0" borderId="12" xfId="0" applyFont="1" applyFill="1" applyBorder="1" applyAlignment="1" applyProtection="1">
      <alignment vertical="center"/>
      <protection locked="0"/>
    </xf>
    <xf numFmtId="0" fontId="8" fillId="0" borderId="10" xfId="0" applyFont="1" applyFill="1" applyBorder="1" applyAlignment="1">
      <alignment horizontal="right" vertical="center" shrinkToFit="1"/>
    </xf>
    <xf numFmtId="0" fontId="8" fillId="0" borderId="0" xfId="0" applyFont="1" applyFill="1" applyBorder="1" applyAlignment="1">
      <alignment vertical="center" shrinkToFit="1"/>
    </xf>
    <xf numFmtId="0" fontId="14" fillId="0" borderId="10" xfId="0" applyFont="1" applyBorder="1" applyAlignment="1">
      <alignment horizontal="center" vertical="center" wrapText="1"/>
    </xf>
    <xf numFmtId="0" fontId="6" fillId="28" borderId="10" xfId="0" applyFont="1" applyFill="1" applyBorder="1" applyAlignment="1" applyProtection="1">
      <alignment vertical="center"/>
      <protection locked="0"/>
    </xf>
    <xf numFmtId="0" fontId="6" fillId="28" borderId="10" xfId="0" applyFont="1" applyFill="1" applyBorder="1" applyAlignment="1" applyProtection="1">
      <alignment horizontal="center" vertical="center"/>
      <protection locked="0"/>
    </xf>
    <xf numFmtId="0" fontId="0" fillId="28" borderId="14"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0" fillId="0" borderId="0" xfId="0" applyAlignment="1">
      <alignment horizontal="left"/>
    </xf>
    <xf numFmtId="0" fontId="12" fillId="0" borderId="0" xfId="0" applyFont="1" applyAlignment="1">
      <alignment/>
    </xf>
    <xf numFmtId="0" fontId="0" fillId="0" borderId="0" xfId="0" applyFont="1" applyAlignment="1">
      <alignment vertical="center"/>
    </xf>
    <xf numFmtId="0" fontId="0" fillId="28" borderId="10" xfId="0" applyFill="1" applyBorder="1" applyAlignment="1" applyProtection="1">
      <alignment horizontal="center" vertical="center"/>
      <protection locked="0"/>
    </xf>
    <xf numFmtId="189" fontId="8" fillId="0" borderId="10" xfId="0" applyNumberFormat="1" applyFont="1" applyFill="1" applyBorder="1" applyAlignment="1" applyProtection="1">
      <alignment horizontal="center" vertical="center" wrapText="1"/>
      <protection locked="0"/>
    </xf>
    <xf numFmtId="0" fontId="79" fillId="0" borderId="0" xfId="0" applyFont="1" applyAlignment="1">
      <alignment vertical="center"/>
    </xf>
    <xf numFmtId="0" fontId="79" fillId="0" borderId="13" xfId="0" applyFont="1" applyBorder="1" applyAlignment="1">
      <alignment horizontal="center" vertical="center"/>
    </xf>
    <xf numFmtId="0" fontId="79" fillId="0" borderId="22" xfId="0" applyFont="1" applyBorder="1" applyAlignment="1">
      <alignment horizontal="center" vertical="center"/>
    </xf>
    <xf numFmtId="0" fontId="79" fillId="0" borderId="16" xfId="0" applyFont="1" applyBorder="1" applyAlignment="1">
      <alignment horizontal="center" vertical="center"/>
    </xf>
    <xf numFmtId="0" fontId="79" fillId="0" borderId="14" xfId="0" applyFont="1" applyFill="1" applyBorder="1" applyAlignment="1">
      <alignment horizontal="center" vertical="center"/>
    </xf>
    <xf numFmtId="0" fontId="79" fillId="0" borderId="16" xfId="0" applyFont="1" applyFill="1" applyBorder="1" applyAlignment="1">
      <alignment horizontal="center" vertical="center"/>
    </xf>
    <xf numFmtId="0" fontId="25" fillId="0" borderId="0" xfId="0" applyFont="1" applyFill="1" applyBorder="1" applyAlignment="1">
      <alignment vertical="center"/>
    </xf>
    <xf numFmtId="0" fontId="22" fillId="0" borderId="0" xfId="0" applyFont="1" applyFill="1" applyAlignment="1">
      <alignment vertical="center"/>
    </xf>
    <xf numFmtId="0" fontId="79" fillId="0" borderId="0" xfId="0" applyFont="1" applyFill="1" applyAlignment="1">
      <alignment vertical="center"/>
    </xf>
    <xf numFmtId="0" fontId="79" fillId="0" borderId="18" xfId="0" applyFont="1" applyBorder="1" applyAlignment="1">
      <alignment vertical="center"/>
    </xf>
    <xf numFmtId="0" fontId="79" fillId="0" borderId="0"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49" fontId="79" fillId="0" borderId="0" xfId="0" applyNumberFormat="1" applyFont="1" applyAlignment="1">
      <alignment vertical="center"/>
    </xf>
    <xf numFmtId="0" fontId="81" fillId="0" borderId="0" xfId="0" applyFont="1" applyAlignment="1">
      <alignment horizontal="center" vertical="center"/>
    </xf>
    <xf numFmtId="49" fontId="80" fillId="0" borderId="12" xfId="0" applyNumberFormat="1" applyFont="1" applyBorder="1" applyAlignment="1">
      <alignment vertical="center"/>
    </xf>
    <xf numFmtId="0" fontId="79" fillId="0" borderId="0" xfId="0" applyFont="1" applyAlignment="1">
      <alignment horizontal="left" vertical="center"/>
    </xf>
    <xf numFmtId="0" fontId="80" fillId="0" borderId="0" xfId="0" applyFont="1" applyAlignment="1">
      <alignment horizontal="left" vertical="center"/>
    </xf>
    <xf numFmtId="182" fontId="83" fillId="0" borderId="16" xfId="0" applyNumberFormat="1" applyFont="1" applyFill="1" applyBorder="1" applyAlignment="1">
      <alignment horizontal="center" vertical="center"/>
    </xf>
    <xf numFmtId="49" fontId="84" fillId="28" borderId="15" xfId="0" applyNumberFormat="1" applyFont="1" applyFill="1" applyBorder="1" applyAlignment="1">
      <alignment vertical="center"/>
    </xf>
    <xf numFmtId="49" fontId="84" fillId="0" borderId="14" xfId="0" applyNumberFormat="1" applyFont="1" applyFill="1" applyBorder="1" applyAlignment="1">
      <alignment horizontal="right"/>
    </xf>
    <xf numFmtId="49" fontId="85" fillId="28" borderId="16" xfId="0" applyNumberFormat="1" applyFont="1" applyFill="1" applyBorder="1" applyAlignment="1">
      <alignment horizontal="center" vertical="center"/>
    </xf>
    <xf numFmtId="0" fontId="79" fillId="0" borderId="14" xfId="0" applyFont="1" applyFill="1" applyBorder="1" applyAlignment="1">
      <alignment horizontal="right"/>
    </xf>
    <xf numFmtId="0" fontId="80" fillId="28" borderId="0" xfId="0" applyFont="1" applyFill="1" applyAlignment="1">
      <alignment vertical="center"/>
    </xf>
    <xf numFmtId="0" fontId="80" fillId="0" borderId="12" xfId="0" applyNumberFormat="1" applyFont="1" applyBorder="1" applyAlignment="1">
      <alignment vertical="center"/>
    </xf>
    <xf numFmtId="0" fontId="0" fillId="28" borderId="14"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64" fillId="0" borderId="0" xfId="43" applyFill="1" applyBorder="1" applyAlignment="1" applyProtection="1">
      <alignment horizontal="center" vertical="center"/>
      <protection locked="0"/>
    </xf>
    <xf numFmtId="0" fontId="0" fillId="34" borderId="0" xfId="0" applyFont="1" applyFill="1" applyAlignment="1">
      <alignment horizontal="center"/>
    </xf>
    <xf numFmtId="0" fontId="6" fillId="28" borderId="25"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78" fontId="8" fillId="0" borderId="0" xfId="0" applyNumberFormat="1" applyFont="1" applyFill="1" applyBorder="1" applyAlignment="1" applyProtection="1">
      <alignment horizontal="center" vertical="center"/>
      <protection locked="0"/>
    </xf>
    <xf numFmtId="0" fontId="64" fillId="0" borderId="0" xfId="43" applyFill="1" applyAlignment="1" applyProtection="1">
      <alignment horizontal="center" vertical="center"/>
      <protection locked="0"/>
    </xf>
    <xf numFmtId="0" fontId="64" fillId="0" borderId="0" xfId="43" applyFont="1" applyAlignment="1" applyProtection="1">
      <alignment horizontal="left" vertical="center"/>
      <protection locked="0"/>
    </xf>
    <xf numFmtId="0" fontId="2" fillId="0" borderId="0" xfId="0" applyFont="1" applyAlignment="1">
      <alignment horizontal="center"/>
    </xf>
    <xf numFmtId="0" fontId="86" fillId="0" borderId="0" xfId="43" applyFont="1" applyAlignment="1" applyProtection="1">
      <alignment horizontal="center" vertical="center"/>
      <protection locked="0"/>
    </xf>
    <xf numFmtId="0" fontId="64" fillId="0" borderId="0" xfId="43" applyAlignment="1" applyProtection="1">
      <alignment horizontal="center" vertical="center"/>
      <protection locked="0"/>
    </xf>
    <xf numFmtId="0" fontId="87" fillId="0" borderId="0" xfId="43" applyFont="1" applyAlignment="1" applyProtection="1">
      <alignment horizontal="center"/>
      <protection locked="0"/>
    </xf>
    <xf numFmtId="0" fontId="8" fillId="0" borderId="0" xfId="0" applyFont="1" applyAlignment="1">
      <alignment horizontal="left" vertical="top" wrapText="1"/>
    </xf>
    <xf numFmtId="0" fontId="0" fillId="0" borderId="0" xfId="0" applyAlignment="1">
      <alignment horizontal="center"/>
    </xf>
    <xf numFmtId="0" fontId="64" fillId="0" borderId="0" xfId="43" applyAlignment="1">
      <alignment horizontal="left" vertical="center"/>
    </xf>
    <xf numFmtId="0" fontId="64" fillId="0" borderId="0" xfId="43" applyAlignment="1" applyProtection="1">
      <alignment horizontal="left" vertical="center"/>
      <protection locked="0"/>
    </xf>
    <xf numFmtId="0" fontId="88" fillId="0" borderId="0" xfId="0" applyFont="1" applyAlignment="1">
      <alignment horizontal="left" vertical="top" wrapText="1"/>
    </xf>
    <xf numFmtId="0" fontId="86" fillId="0" borderId="0" xfId="43" applyFont="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vertical="center" shrinkToFit="1"/>
    </xf>
    <xf numFmtId="0" fontId="8" fillId="0" borderId="18" xfId="0" applyFont="1" applyFill="1" applyBorder="1" applyAlignment="1">
      <alignment horizontal="right" vertical="center"/>
    </xf>
    <xf numFmtId="0" fontId="8" fillId="0" borderId="0" xfId="0" applyFont="1" applyFill="1" applyBorder="1" applyAlignment="1">
      <alignment horizontal="right" vertical="center"/>
    </xf>
    <xf numFmtId="5" fontId="4" fillId="0" borderId="0" xfId="0" applyNumberFormat="1"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64" fillId="0" borderId="0" xfId="43" applyFill="1" applyBorder="1" applyAlignment="1" applyProtection="1">
      <alignment horizontal="center" vertical="center"/>
      <protection locked="0"/>
    </xf>
    <xf numFmtId="5" fontId="5" fillId="0" borderId="23" xfId="0" applyNumberFormat="1" applyFont="1" applyFill="1" applyBorder="1" applyAlignment="1">
      <alignment horizontal="center" vertical="center"/>
    </xf>
    <xf numFmtId="182" fontId="10" fillId="0" borderId="23"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5"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8" fillId="0" borderId="1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xf>
    <xf numFmtId="49" fontId="8" fillId="0" borderId="10" xfId="0" applyNumberFormat="1" applyFont="1" applyFill="1" applyBorder="1" applyAlignment="1" applyProtection="1">
      <alignment horizontal="left" vertical="center"/>
      <protection locked="0"/>
    </xf>
    <xf numFmtId="49" fontId="8" fillId="0" borderId="15" xfId="0" applyNumberFormat="1" applyFont="1" applyFill="1" applyBorder="1" applyAlignment="1" applyProtection="1">
      <alignment horizontal="center" vertical="center"/>
      <protection locked="0"/>
    </xf>
    <xf numFmtId="49" fontId="8" fillId="0" borderId="16"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0" fontId="79" fillId="0" borderId="10" xfId="0" applyFont="1" applyBorder="1" applyAlignment="1">
      <alignment horizontal="center" vertical="center"/>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14" xfId="0" applyFont="1" applyBorder="1" applyAlignment="1">
      <alignment horizontal="center" vertical="center"/>
    </xf>
    <xf numFmtId="0" fontId="83" fillId="0" borderId="12" xfId="0" applyFont="1" applyBorder="1" applyAlignment="1">
      <alignment horizontal="center" vertical="center" shrinkToFit="1"/>
    </xf>
    <xf numFmtId="0" fontId="79" fillId="0" borderId="10" xfId="0"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5" xfId="0" applyFont="1" applyFill="1" applyBorder="1" applyAlignment="1">
      <alignment horizontal="center" vertical="center"/>
    </xf>
    <xf numFmtId="0" fontId="79" fillId="0" borderId="16" xfId="0" applyFont="1" applyFill="1" applyBorder="1" applyAlignment="1">
      <alignment horizontal="center" vertical="center"/>
    </xf>
    <xf numFmtId="0" fontId="83" fillId="28" borderId="10" xfId="0" applyFont="1" applyFill="1" applyBorder="1" applyAlignment="1">
      <alignment horizontal="center" vertical="center" shrinkToFit="1"/>
    </xf>
    <xf numFmtId="0" fontId="79" fillId="28" borderId="10" xfId="0" applyFont="1" applyFill="1" applyBorder="1" applyAlignment="1">
      <alignment horizontal="center" vertical="center" shrinkToFit="1"/>
    </xf>
    <xf numFmtId="0" fontId="89" fillId="0" borderId="0" xfId="0" applyFont="1" applyAlignment="1">
      <alignment horizontal="center" vertical="center"/>
    </xf>
    <xf numFmtId="0" fontId="79" fillId="0" borderId="0" xfId="0" applyFont="1" applyAlignment="1">
      <alignment horizontal="left" vertical="center"/>
    </xf>
    <xf numFmtId="0" fontId="79" fillId="0" borderId="0" xfId="0" applyFont="1" applyBorder="1" applyAlignment="1">
      <alignment horizontal="left" vertical="center"/>
    </xf>
    <xf numFmtId="0" fontId="22" fillId="0" borderId="12" xfId="0" applyFont="1" applyBorder="1" applyAlignment="1">
      <alignment horizontal="left" vertical="center"/>
    </xf>
    <xf numFmtId="0" fontId="79" fillId="0" borderId="0" xfId="0" applyFont="1" applyAlignment="1">
      <alignment horizontal="center" vertical="center"/>
    </xf>
    <xf numFmtId="49" fontId="79" fillId="28" borderId="22" xfId="0" applyNumberFormat="1" applyFont="1" applyFill="1" applyBorder="1" applyAlignment="1">
      <alignment horizontal="center" vertical="center"/>
    </xf>
    <xf numFmtId="0" fontId="79" fillId="0" borderId="22" xfId="0" applyFont="1" applyBorder="1" applyAlignment="1">
      <alignment horizontal="left" vertical="center" shrinkToFit="1"/>
    </xf>
    <xf numFmtId="0" fontId="79" fillId="0" borderId="19" xfId="0" applyFont="1" applyBorder="1" applyAlignment="1">
      <alignment horizontal="left" vertical="center" shrinkToFit="1"/>
    </xf>
    <xf numFmtId="0" fontId="79" fillId="28" borderId="21" xfId="0" applyFont="1" applyFill="1" applyBorder="1" applyAlignment="1">
      <alignment horizontal="left" vertical="center" shrinkToFit="1"/>
    </xf>
    <xf numFmtId="0" fontId="22" fillId="0" borderId="15" xfId="0" applyFont="1" applyBorder="1" applyAlignment="1">
      <alignment horizontal="center" vertical="center" wrapText="1" shrinkToFit="1"/>
    </xf>
    <xf numFmtId="0" fontId="22" fillId="0" borderId="16" xfId="0" applyFont="1" applyBorder="1" applyAlignment="1">
      <alignment horizontal="center" vertical="center" shrinkToFit="1"/>
    </xf>
    <xf numFmtId="49" fontId="79" fillId="28" borderId="16" xfId="0" applyNumberFormat="1" applyFont="1" applyFill="1" applyBorder="1" applyAlignment="1">
      <alignment horizontal="center" vertical="center"/>
    </xf>
    <xf numFmtId="49" fontId="79" fillId="28" borderId="14" xfId="0" applyNumberFormat="1" applyFont="1" applyFill="1" applyBorder="1" applyAlignment="1">
      <alignment horizontal="center" vertical="center"/>
    </xf>
    <xf numFmtId="0" fontId="79" fillId="0" borderId="15" xfId="0" applyFont="1" applyFill="1" applyBorder="1" applyAlignment="1">
      <alignment horizontal="center" vertical="top" wrapText="1"/>
    </xf>
    <xf numFmtId="0" fontId="79" fillId="0" borderId="16" xfId="0" applyFont="1" applyFill="1" applyBorder="1" applyAlignment="1">
      <alignment horizontal="center" vertical="top"/>
    </xf>
    <xf numFmtId="0" fontId="79" fillId="0" borderId="14" xfId="0" applyFont="1" applyFill="1" applyBorder="1" applyAlignment="1">
      <alignment horizontal="center" vertical="top"/>
    </xf>
    <xf numFmtId="56" fontId="84" fillId="0" borderId="16" xfId="0" applyNumberFormat="1" applyFont="1" applyBorder="1" applyAlignment="1">
      <alignment horizontal="center" vertical="center"/>
    </xf>
    <xf numFmtId="0" fontId="84" fillId="0" borderId="16" xfId="0" applyFont="1" applyBorder="1" applyAlignment="1">
      <alignment horizontal="center" vertical="center"/>
    </xf>
    <xf numFmtId="56" fontId="84" fillId="0" borderId="10" xfId="0" applyNumberFormat="1" applyFont="1" applyBorder="1" applyAlignment="1">
      <alignment horizontal="center" vertical="center"/>
    </xf>
    <xf numFmtId="0" fontId="84" fillId="0" borderId="10" xfId="0" applyFont="1" applyBorder="1" applyAlignment="1">
      <alignment horizontal="center" vertical="center"/>
    </xf>
    <xf numFmtId="49" fontId="83" fillId="28" borderId="16" xfId="0" applyNumberFormat="1" applyFont="1" applyFill="1" applyBorder="1" applyAlignment="1">
      <alignment horizontal="center" vertical="center"/>
    </xf>
    <xf numFmtId="0" fontId="83" fillId="28" borderId="16" xfId="0" applyFont="1" applyFill="1" applyBorder="1" applyAlignment="1">
      <alignment horizontal="center" vertical="center"/>
    </xf>
    <xf numFmtId="182" fontId="83" fillId="0" borderId="16" xfId="0" applyNumberFormat="1" applyFont="1" applyFill="1" applyBorder="1" applyAlignment="1">
      <alignment horizontal="center" vertical="center"/>
    </xf>
    <xf numFmtId="0" fontId="23"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xf>
    <xf numFmtId="0" fontId="22" fillId="0" borderId="21" xfId="0" applyFont="1" applyFill="1" applyBorder="1" applyAlignment="1">
      <alignment horizontal="left" vertical="center"/>
    </xf>
    <xf numFmtId="0" fontId="89" fillId="0" borderId="0" xfId="0" applyFont="1" applyBorder="1" applyAlignment="1">
      <alignment horizontal="center" vertical="center"/>
    </xf>
    <xf numFmtId="182" fontId="82" fillId="0" borderId="26" xfId="0" applyNumberFormat="1" applyFont="1" applyBorder="1" applyAlignment="1">
      <alignment horizontal="center" vertical="center"/>
    </xf>
    <xf numFmtId="0" fontId="80" fillId="0" borderId="0" xfId="0" applyFont="1" applyAlignment="1">
      <alignment horizontal="center" vertical="center"/>
    </xf>
    <xf numFmtId="0" fontId="80" fillId="0" borderId="12" xfId="0" applyFont="1" applyBorder="1" applyAlignment="1">
      <alignment horizontal="center" vertical="center"/>
    </xf>
    <xf numFmtId="0" fontId="64" fillId="0" borderId="18" xfId="43" applyBorder="1" applyAlignment="1" applyProtection="1">
      <alignment horizontal="center" vertical="center"/>
      <protection locked="0"/>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0" fillId="28" borderId="15" xfId="0" applyFill="1" applyBorder="1" applyAlignment="1" applyProtection="1">
      <alignment horizontal="center" vertical="center"/>
      <protection locked="0"/>
    </xf>
    <xf numFmtId="0" fontId="0" fillId="28" borderId="16" xfId="0" applyFill="1" applyBorder="1" applyAlignment="1" applyProtection="1">
      <alignment horizontal="center" vertical="center"/>
      <protection locked="0"/>
    </xf>
    <xf numFmtId="0" fontId="0" fillId="28" borderId="14" xfId="0" applyFill="1"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5" fillId="0" borderId="0" xfId="0" applyFont="1" applyAlignment="1">
      <alignment horizontal="center" vertical="center"/>
    </xf>
    <xf numFmtId="0" fontId="64" fillId="0" borderId="0" xfId="43" applyBorder="1" applyAlignment="1" applyProtection="1">
      <alignment horizontal="center" vertical="center"/>
      <protection locked="0"/>
    </xf>
    <xf numFmtId="0" fontId="5" fillId="0" borderId="14" xfId="0" applyFont="1" applyBorder="1" applyAlignment="1">
      <alignment horizontal="center" vertical="center" shrinkToFi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90" fillId="0" borderId="0" xfId="0" applyFont="1" applyBorder="1" applyAlignment="1">
      <alignment horizontal="center" vertical="center"/>
    </xf>
    <xf numFmtId="0" fontId="8" fillId="0" borderId="0" xfId="0" applyFont="1" applyAlignment="1">
      <alignment horizontal="right" vertical="center"/>
    </xf>
    <xf numFmtId="0" fontId="0" fillId="28" borderId="10" xfId="0"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2" fillId="28" borderId="15" xfId="0" applyFont="1" applyFill="1" applyBorder="1" applyAlignment="1">
      <alignment horizontal="center" vertical="center"/>
    </xf>
    <xf numFmtId="0" fontId="2" fillId="28" borderId="14" xfId="0" applyFont="1" applyFill="1" applyBorder="1" applyAlignment="1">
      <alignment horizontal="center" vertical="center"/>
    </xf>
    <xf numFmtId="178" fontId="0" fillId="28" borderId="15" xfId="0" applyNumberFormat="1" applyFill="1" applyBorder="1" applyAlignment="1" applyProtection="1">
      <alignment horizontal="center" vertical="center"/>
      <protection locked="0"/>
    </xf>
    <xf numFmtId="178" fontId="0" fillId="28" borderId="16" xfId="0" applyNumberFormat="1" applyFill="1" applyBorder="1" applyAlignment="1" applyProtection="1">
      <alignment horizontal="center" vertical="center"/>
      <protection locked="0"/>
    </xf>
    <xf numFmtId="0" fontId="0" fillId="0" borderId="11" xfId="0" applyBorder="1" applyAlignment="1">
      <alignment horizontal="distributed" vertical="distributed"/>
    </xf>
    <xf numFmtId="0" fontId="0" fillId="0" borderId="27" xfId="0" applyBorder="1" applyAlignment="1">
      <alignment horizontal="distributed" vertical="distributed"/>
    </xf>
    <xf numFmtId="0" fontId="0" fillId="0" borderId="21" xfId="0" applyBorder="1" applyAlignment="1">
      <alignment horizontal="distributed" vertical="distributed"/>
    </xf>
    <xf numFmtId="0" fontId="0" fillId="28" borderId="10" xfId="0" applyFill="1" applyBorder="1" applyAlignment="1" applyProtection="1">
      <alignment horizontal="left" vertical="top" wrapText="1"/>
      <protection locked="0"/>
    </xf>
    <xf numFmtId="0" fontId="0" fillId="28" borderId="21" xfId="0" applyNumberFormat="1" applyFill="1" applyBorder="1" applyAlignment="1" applyProtection="1">
      <alignment horizontal="center" vertical="center"/>
      <protection locked="0"/>
    </xf>
    <xf numFmtId="0" fontId="0" fillId="28" borderId="13"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0" fillId="28" borderId="19" xfId="0" applyFill="1" applyBorder="1" applyAlignment="1" applyProtection="1">
      <alignment horizontal="left" vertical="top" wrapText="1"/>
      <protection locked="0"/>
    </xf>
    <xf numFmtId="0" fontId="0" fillId="28" borderId="18"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20" xfId="0" applyFill="1" applyBorder="1" applyAlignment="1" applyProtection="1">
      <alignment horizontal="left" vertical="top" wrapText="1"/>
      <protection locked="0"/>
    </xf>
    <xf numFmtId="0" fontId="0" fillId="28" borderId="17" xfId="0" applyFill="1" applyBorder="1" applyAlignment="1" applyProtection="1">
      <alignment horizontal="left" vertical="top" wrapText="1"/>
      <protection locked="0"/>
    </xf>
    <xf numFmtId="0" fontId="0" fillId="28" borderId="12" xfId="0" applyFill="1" applyBorder="1" applyAlignment="1" applyProtection="1">
      <alignment horizontal="left" vertical="top" wrapText="1"/>
      <protection locked="0"/>
    </xf>
    <xf numFmtId="0" fontId="0" fillId="28" borderId="24" xfId="0" applyFill="1" applyBorder="1" applyAlignment="1" applyProtection="1">
      <alignment horizontal="left" vertical="top" wrapText="1"/>
      <protection locked="0"/>
    </xf>
    <xf numFmtId="0" fontId="2" fillId="28" borderId="15" xfId="0" applyFont="1" applyFill="1" applyBorder="1" applyAlignment="1" applyProtection="1">
      <alignment horizontal="center" vertical="center"/>
      <protection locked="0"/>
    </xf>
    <xf numFmtId="0" fontId="2" fillId="28" borderId="14"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28" borderId="19" xfId="0" applyFont="1" applyFill="1" applyBorder="1" applyAlignment="1" applyProtection="1">
      <alignment horizontal="center" vertical="center"/>
      <protection locked="0"/>
    </xf>
    <xf numFmtId="0" fontId="0" fillId="28" borderId="17" xfId="0" applyFont="1" applyFill="1" applyBorder="1" applyAlignment="1" applyProtection="1">
      <alignment horizontal="center" vertical="center"/>
      <protection locked="0"/>
    </xf>
    <xf numFmtId="0" fontId="0" fillId="28" borderId="24" xfId="0" applyFont="1" applyFill="1" applyBorder="1" applyAlignment="1" applyProtection="1">
      <alignment horizontal="center" vertical="center"/>
      <protection locked="0"/>
    </xf>
    <xf numFmtId="0" fontId="64" fillId="0" borderId="0" xfId="43" applyAlignment="1">
      <alignment horizontal="center" vertical="center"/>
    </xf>
    <xf numFmtId="0" fontId="4" fillId="0" borderId="0" xfId="0" applyFont="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0" fillId="0" borderId="10" xfId="0" applyFont="1" applyBorder="1" applyAlignment="1">
      <alignment horizontal="center" vertical="center"/>
    </xf>
    <xf numFmtId="0" fontId="2" fillId="0" borderId="0" xfId="0" applyFont="1" applyAlignment="1">
      <alignment horizontal="center" vertical="center"/>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0"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25</xdr:row>
      <xdr:rowOff>19050</xdr:rowOff>
    </xdr:from>
    <xdr:to>
      <xdr:col>4</xdr:col>
      <xdr:colOff>314325</xdr:colOff>
      <xdr:row>26</xdr:row>
      <xdr:rowOff>57150</xdr:rowOff>
    </xdr:to>
    <xdr:pic>
      <xdr:nvPicPr>
        <xdr:cNvPr id="1" name="図 3"/>
        <xdr:cNvPicPr preferRelativeResize="1">
          <a:picLocks noChangeAspect="1"/>
        </xdr:cNvPicPr>
      </xdr:nvPicPr>
      <xdr:blipFill>
        <a:blip r:embed="rId1"/>
        <a:stretch>
          <a:fillRect/>
        </a:stretch>
      </xdr:blipFill>
      <xdr:spPr>
        <a:xfrm>
          <a:off x="2543175" y="3895725"/>
          <a:ext cx="209550" cy="209550"/>
        </a:xfrm>
        <a:prstGeom prst="rect">
          <a:avLst/>
        </a:prstGeom>
        <a:noFill/>
        <a:ln w="9525" cmpd="sng">
          <a:noFill/>
        </a:ln>
      </xdr:spPr>
    </xdr:pic>
    <xdr:clientData/>
  </xdr:twoCellAnchor>
  <xdr:twoCellAnchor>
    <xdr:from>
      <xdr:col>7</xdr:col>
      <xdr:colOff>38100</xdr:colOff>
      <xdr:row>15</xdr:row>
      <xdr:rowOff>47625</xdr:rowOff>
    </xdr:from>
    <xdr:to>
      <xdr:col>9</xdr:col>
      <xdr:colOff>447675</xdr:colOff>
      <xdr:row>23</xdr:row>
      <xdr:rowOff>114300</xdr:rowOff>
    </xdr:to>
    <xdr:grpSp>
      <xdr:nvGrpSpPr>
        <xdr:cNvPr id="2" name="グループ化 4"/>
        <xdr:cNvGrpSpPr>
          <a:grpSpLocks/>
        </xdr:cNvGrpSpPr>
      </xdr:nvGrpSpPr>
      <xdr:grpSpPr>
        <a:xfrm>
          <a:off x="4686300" y="2400300"/>
          <a:ext cx="1781175" cy="1343025"/>
          <a:chOff x="4276725" y="3305175"/>
          <a:chExt cx="1940045" cy="1619250"/>
        </a:xfrm>
        <a:solidFill>
          <a:srgbClr val="FFFFFF"/>
        </a:solidFill>
      </xdr:grpSpPr>
      <xdr:pic>
        <xdr:nvPicPr>
          <xdr:cNvPr id="3" name="図 1"/>
          <xdr:cNvPicPr preferRelativeResize="1">
            <a:picLocks noChangeAspect="1"/>
          </xdr:cNvPicPr>
        </xdr:nvPicPr>
        <xdr:blipFill>
          <a:blip r:embed="rId2"/>
          <a:stretch>
            <a:fillRect/>
          </a:stretch>
        </xdr:blipFill>
        <xdr:spPr>
          <a:xfrm>
            <a:off x="4276725" y="3305175"/>
            <a:ext cx="1940045" cy="1619250"/>
          </a:xfrm>
          <a:prstGeom prst="rect">
            <a:avLst/>
          </a:prstGeom>
          <a:noFill/>
          <a:ln w="9525" cmpd="sng">
            <a:noFill/>
          </a:ln>
        </xdr:spPr>
      </xdr:pic>
      <xdr:sp>
        <xdr:nvSpPr>
          <xdr:cNvPr id="4" name="下矢印 2"/>
          <xdr:cNvSpPr>
            <a:spLocks/>
          </xdr:cNvSpPr>
        </xdr:nvSpPr>
        <xdr:spPr>
          <a:xfrm>
            <a:off x="5604686" y="3799046"/>
            <a:ext cx="113978" cy="206859"/>
          </a:xfrm>
          <a:prstGeom prst="downArrow">
            <a:avLst>
              <a:gd name="adj" fmla="val 22398"/>
            </a:avLst>
          </a:prstGeom>
          <a:solidFill>
            <a:srgbClr val="C0504D"/>
          </a:solid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228600</xdr:colOff>
      <xdr:row>35</xdr:row>
      <xdr:rowOff>104775</xdr:rowOff>
    </xdr:from>
    <xdr:to>
      <xdr:col>11</xdr:col>
      <xdr:colOff>142875</xdr:colOff>
      <xdr:row>47</xdr:row>
      <xdr:rowOff>95250</xdr:rowOff>
    </xdr:to>
    <xdr:grpSp>
      <xdr:nvGrpSpPr>
        <xdr:cNvPr id="5" name="グループ化 5"/>
        <xdr:cNvGrpSpPr>
          <a:grpSpLocks/>
        </xdr:cNvGrpSpPr>
      </xdr:nvGrpSpPr>
      <xdr:grpSpPr>
        <a:xfrm>
          <a:off x="5562600" y="5600700"/>
          <a:ext cx="1971675" cy="3667125"/>
          <a:chOff x="4238625" y="4101985"/>
          <a:chExt cx="2343150" cy="1552655"/>
        </a:xfrm>
        <a:solidFill>
          <a:srgbClr val="FFFFFF"/>
        </a:solidFill>
      </xdr:grpSpPr>
      <xdr:pic>
        <xdr:nvPicPr>
          <xdr:cNvPr id="6" name="図 8"/>
          <xdr:cNvPicPr preferRelativeResize="1">
            <a:picLocks noChangeAspect="1"/>
          </xdr:cNvPicPr>
        </xdr:nvPicPr>
        <xdr:blipFill>
          <a:blip r:embed="rId3"/>
          <a:stretch>
            <a:fillRect/>
          </a:stretch>
        </xdr:blipFill>
        <xdr:spPr>
          <a:xfrm>
            <a:off x="4238625" y="4101985"/>
            <a:ext cx="2343150" cy="1528201"/>
          </a:xfrm>
          <a:prstGeom prst="rect">
            <a:avLst/>
          </a:prstGeom>
          <a:noFill/>
          <a:ln w="9525" cmpd="sng">
            <a:noFill/>
          </a:ln>
        </xdr:spPr>
      </xdr:pic>
      <xdr:sp>
        <xdr:nvSpPr>
          <xdr:cNvPr id="7" name="下矢印 9"/>
          <xdr:cNvSpPr>
            <a:spLocks/>
          </xdr:cNvSpPr>
        </xdr:nvSpPr>
        <xdr:spPr>
          <a:xfrm rot="5400000">
            <a:off x="6104944" y="5360412"/>
            <a:ext cx="184523" cy="294228"/>
          </a:xfrm>
          <a:prstGeom prst="downArrow">
            <a:avLst>
              <a:gd name="adj" fmla="val 18685"/>
            </a:avLst>
          </a:prstGeom>
          <a:solidFill>
            <a:srgbClr val="C0504D"/>
          </a:solid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3</xdr:col>
      <xdr:colOff>447675</xdr:colOff>
      <xdr:row>55</xdr:row>
      <xdr:rowOff>0</xdr:rowOff>
    </xdr:from>
    <xdr:to>
      <xdr:col>3</xdr:col>
      <xdr:colOff>657225</xdr:colOff>
      <xdr:row>56</xdr:row>
      <xdr:rowOff>38100</xdr:rowOff>
    </xdr:to>
    <xdr:pic>
      <xdr:nvPicPr>
        <xdr:cNvPr id="8" name="図 3"/>
        <xdr:cNvPicPr preferRelativeResize="1">
          <a:picLocks noChangeAspect="1"/>
        </xdr:cNvPicPr>
      </xdr:nvPicPr>
      <xdr:blipFill>
        <a:blip r:embed="rId1"/>
        <a:stretch>
          <a:fillRect/>
        </a:stretch>
      </xdr:blipFill>
      <xdr:spPr>
        <a:xfrm>
          <a:off x="2200275" y="10353675"/>
          <a:ext cx="209550" cy="209550"/>
        </a:xfrm>
        <a:prstGeom prst="rect">
          <a:avLst/>
        </a:prstGeom>
        <a:noFill/>
        <a:ln w="9525" cmpd="sng">
          <a:noFill/>
        </a:ln>
      </xdr:spPr>
    </xdr:pic>
    <xdr:clientData/>
  </xdr:twoCellAnchor>
  <xdr:twoCellAnchor>
    <xdr:from>
      <xdr:col>4</xdr:col>
      <xdr:colOff>209550</xdr:colOff>
      <xdr:row>75</xdr:row>
      <xdr:rowOff>47625</xdr:rowOff>
    </xdr:from>
    <xdr:to>
      <xdr:col>6</xdr:col>
      <xdr:colOff>561975</xdr:colOff>
      <xdr:row>76</xdr:row>
      <xdr:rowOff>142875</xdr:rowOff>
    </xdr:to>
    <xdr:sp>
      <xdr:nvSpPr>
        <xdr:cNvPr id="9" name="正方形/長方形 10"/>
        <xdr:cNvSpPr>
          <a:spLocks/>
        </xdr:cNvSpPr>
      </xdr:nvSpPr>
      <xdr:spPr>
        <a:xfrm>
          <a:off x="2647950" y="13973175"/>
          <a:ext cx="1724025" cy="266700"/>
        </a:xfrm>
        <a:prstGeom prst="rect">
          <a:avLst/>
        </a:prstGeom>
        <a:solidFill>
          <a:srgbClr val="FF0000"/>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本年度使用しません</a:t>
          </a:r>
        </a:p>
      </xdr:txBody>
    </xdr:sp>
    <xdr:clientData/>
  </xdr:twoCellAnchor>
  <xdr:twoCellAnchor>
    <xdr:from>
      <xdr:col>6</xdr:col>
      <xdr:colOff>123825</xdr:colOff>
      <xdr:row>45</xdr:row>
      <xdr:rowOff>9525</xdr:rowOff>
    </xdr:from>
    <xdr:to>
      <xdr:col>8</xdr:col>
      <xdr:colOff>390525</xdr:colOff>
      <xdr:row>46</xdr:row>
      <xdr:rowOff>104775</xdr:rowOff>
    </xdr:to>
    <xdr:sp>
      <xdr:nvSpPr>
        <xdr:cNvPr id="10" name="正方形/長方形 11"/>
        <xdr:cNvSpPr>
          <a:spLocks/>
        </xdr:cNvSpPr>
      </xdr:nvSpPr>
      <xdr:spPr>
        <a:xfrm>
          <a:off x="3933825" y="8839200"/>
          <a:ext cx="1790700" cy="266700"/>
        </a:xfrm>
        <a:prstGeom prst="rect">
          <a:avLst/>
        </a:prstGeom>
        <a:solidFill>
          <a:srgbClr val="FF0000"/>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本年度は使用しません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xdr:row>
      <xdr:rowOff>76200</xdr:rowOff>
    </xdr:from>
    <xdr:to>
      <xdr:col>11</xdr:col>
      <xdr:colOff>161925</xdr:colOff>
      <xdr:row>2</xdr:row>
      <xdr:rowOff>352425</xdr:rowOff>
    </xdr:to>
    <xdr:sp>
      <xdr:nvSpPr>
        <xdr:cNvPr id="1" name="正方形/長方形 1"/>
        <xdr:cNvSpPr>
          <a:spLocks/>
        </xdr:cNvSpPr>
      </xdr:nvSpPr>
      <xdr:spPr>
        <a:xfrm>
          <a:off x="4867275" y="466725"/>
          <a:ext cx="1943100" cy="5334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twoCellAnchor>
    <xdr:from>
      <xdr:col>4</xdr:col>
      <xdr:colOff>209550</xdr:colOff>
      <xdr:row>19</xdr:row>
      <xdr:rowOff>76200</xdr:rowOff>
    </xdr:from>
    <xdr:to>
      <xdr:col>6</xdr:col>
      <xdr:colOff>76200</xdr:colOff>
      <xdr:row>19</xdr:row>
      <xdr:rowOff>342900</xdr:rowOff>
    </xdr:to>
    <xdr:sp>
      <xdr:nvSpPr>
        <xdr:cNvPr id="2" name="正方形/長方形 2"/>
        <xdr:cNvSpPr>
          <a:spLocks/>
        </xdr:cNvSpPr>
      </xdr:nvSpPr>
      <xdr:spPr>
        <a:xfrm>
          <a:off x="3276600" y="6096000"/>
          <a:ext cx="1085850" cy="266700"/>
        </a:xfrm>
        <a:prstGeom prst="rect">
          <a:avLst/>
        </a:prstGeom>
        <a:solidFill>
          <a:srgbClr val="FF0000"/>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本年度中止</a:t>
          </a:r>
        </a:p>
      </xdr:txBody>
    </xdr:sp>
    <xdr:clientData/>
  </xdr:twoCellAnchor>
  <xdr:twoCellAnchor>
    <xdr:from>
      <xdr:col>4</xdr:col>
      <xdr:colOff>209550</xdr:colOff>
      <xdr:row>20</xdr:row>
      <xdr:rowOff>47625</xdr:rowOff>
    </xdr:from>
    <xdr:to>
      <xdr:col>6</xdr:col>
      <xdr:colOff>66675</xdr:colOff>
      <xdr:row>20</xdr:row>
      <xdr:rowOff>314325</xdr:rowOff>
    </xdr:to>
    <xdr:sp>
      <xdr:nvSpPr>
        <xdr:cNvPr id="3" name="正方形/長方形 3"/>
        <xdr:cNvSpPr>
          <a:spLocks/>
        </xdr:cNvSpPr>
      </xdr:nvSpPr>
      <xdr:spPr>
        <a:xfrm>
          <a:off x="3276600" y="6448425"/>
          <a:ext cx="1076325" cy="266700"/>
        </a:xfrm>
        <a:prstGeom prst="rect">
          <a:avLst/>
        </a:prstGeom>
        <a:solidFill>
          <a:srgbClr val="FF0000"/>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本年度中止</a:t>
          </a:r>
        </a:p>
      </xdr:txBody>
    </xdr:sp>
    <xdr:clientData/>
  </xdr:twoCellAnchor>
  <xdr:twoCellAnchor>
    <xdr:from>
      <xdr:col>4</xdr:col>
      <xdr:colOff>209550</xdr:colOff>
      <xdr:row>21</xdr:row>
      <xdr:rowOff>0</xdr:rowOff>
    </xdr:from>
    <xdr:to>
      <xdr:col>6</xdr:col>
      <xdr:colOff>76200</xdr:colOff>
      <xdr:row>21</xdr:row>
      <xdr:rowOff>266700</xdr:rowOff>
    </xdr:to>
    <xdr:sp>
      <xdr:nvSpPr>
        <xdr:cNvPr id="4" name="正方形/長方形 4"/>
        <xdr:cNvSpPr>
          <a:spLocks/>
        </xdr:cNvSpPr>
      </xdr:nvSpPr>
      <xdr:spPr>
        <a:xfrm>
          <a:off x="3276600" y="6781800"/>
          <a:ext cx="1085850" cy="266700"/>
        </a:xfrm>
        <a:prstGeom prst="rect">
          <a:avLst/>
        </a:prstGeom>
        <a:solidFill>
          <a:srgbClr val="FF0000"/>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本年度中止</a:t>
          </a:r>
        </a:p>
      </xdr:txBody>
    </xdr:sp>
    <xdr:clientData/>
  </xdr:twoCellAnchor>
  <xdr:twoCellAnchor>
    <xdr:from>
      <xdr:col>4</xdr:col>
      <xdr:colOff>228600</xdr:colOff>
      <xdr:row>16</xdr:row>
      <xdr:rowOff>47625</xdr:rowOff>
    </xdr:from>
    <xdr:to>
      <xdr:col>6</xdr:col>
      <xdr:colOff>85725</xdr:colOff>
      <xdr:row>16</xdr:row>
      <xdr:rowOff>314325</xdr:rowOff>
    </xdr:to>
    <xdr:sp>
      <xdr:nvSpPr>
        <xdr:cNvPr id="5" name="正方形/長方形 6"/>
        <xdr:cNvSpPr>
          <a:spLocks/>
        </xdr:cNvSpPr>
      </xdr:nvSpPr>
      <xdr:spPr>
        <a:xfrm>
          <a:off x="3295650" y="4924425"/>
          <a:ext cx="1076325" cy="266700"/>
        </a:xfrm>
        <a:prstGeom prst="rect">
          <a:avLst/>
        </a:prstGeom>
        <a:solidFill>
          <a:srgbClr val="FF0000"/>
        </a:solidFill>
        <a:ln w="25400" cmpd="sng">
          <a:noFill/>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本年度中止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180975</xdr:rowOff>
    </xdr:from>
    <xdr:to>
      <xdr:col>20</xdr:col>
      <xdr:colOff>123825</xdr:colOff>
      <xdr:row>13</xdr:row>
      <xdr:rowOff>9525</xdr:rowOff>
    </xdr:to>
    <xdr:sp>
      <xdr:nvSpPr>
        <xdr:cNvPr id="1" name="正方形/長方形 1"/>
        <xdr:cNvSpPr>
          <a:spLocks/>
        </xdr:cNvSpPr>
      </xdr:nvSpPr>
      <xdr:spPr>
        <a:xfrm>
          <a:off x="361950" y="1800225"/>
          <a:ext cx="6238875" cy="2781300"/>
        </a:xfrm>
        <a:prstGeom prst="rect">
          <a:avLst/>
        </a:prstGeom>
        <a:solidFill>
          <a:srgbClr val="FF0000"/>
        </a:solidFill>
        <a:ln w="25400" cmpd="sng">
          <a:noFill/>
        </a:ln>
      </xdr:spPr>
      <xdr:txBody>
        <a:bodyPr vertOverflow="clip" wrap="square" anchor="ctr"/>
        <a:p>
          <a:pPr algn="ctr">
            <a:defRPr/>
          </a:pPr>
          <a:r>
            <a:rPr lang="en-US" cap="none" sz="4400" b="0" i="0" u="none" baseline="0">
              <a:solidFill>
                <a:srgbClr val="FFFFFF"/>
              </a:solidFill>
              <a:latin typeface="ＭＳ Ｐゴシック"/>
              <a:ea typeface="ＭＳ Ｐゴシック"/>
              <a:cs typeface="ＭＳ Ｐゴシック"/>
            </a:rPr>
            <a:t>本年度は中止します</a:t>
          </a:r>
          <a:r>
            <a:rPr lang="en-US" cap="none" sz="4400" b="0" i="0" u="none" baseline="0">
              <a:solidFill>
                <a:srgbClr val="FFFFFF"/>
              </a:solidFill>
            </a:rPr>
            <a:t>
</a:t>
          </a:r>
          <a:r>
            <a:rPr lang="en-US" cap="none" sz="2400" b="0" i="0" u="none" baseline="0">
              <a:solidFill>
                <a:srgbClr val="FFFFFF"/>
              </a:solidFill>
              <a:latin typeface="ＭＳ Ｐゴシック"/>
              <a:ea typeface="ＭＳ Ｐゴシック"/>
              <a:cs typeface="ＭＳ Ｐゴシック"/>
            </a:rPr>
            <a:t>各チーム記録用のみの撮影としてください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3</xdr:row>
      <xdr:rowOff>19050</xdr:rowOff>
    </xdr:from>
    <xdr:to>
      <xdr:col>6</xdr:col>
      <xdr:colOff>1152525</xdr:colOff>
      <xdr:row>5</xdr:row>
      <xdr:rowOff>95250</xdr:rowOff>
    </xdr:to>
    <xdr:sp>
      <xdr:nvSpPr>
        <xdr:cNvPr id="1" name="正方形/長方形 1"/>
        <xdr:cNvSpPr>
          <a:spLocks/>
        </xdr:cNvSpPr>
      </xdr:nvSpPr>
      <xdr:spPr>
        <a:xfrm>
          <a:off x="5705475" y="742950"/>
          <a:ext cx="1924050" cy="542925"/>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twoCellAnchor>
    <xdr:from>
      <xdr:col>0</xdr:col>
      <xdr:colOff>552450</xdr:colOff>
      <xdr:row>11</xdr:row>
      <xdr:rowOff>209550</xdr:rowOff>
    </xdr:from>
    <xdr:to>
      <xdr:col>6</xdr:col>
      <xdr:colOff>314325</xdr:colOff>
      <xdr:row>16</xdr:row>
      <xdr:rowOff>161925</xdr:rowOff>
    </xdr:to>
    <xdr:sp>
      <xdr:nvSpPr>
        <xdr:cNvPr id="2" name="正方形/長方形 2"/>
        <xdr:cNvSpPr>
          <a:spLocks/>
        </xdr:cNvSpPr>
      </xdr:nvSpPr>
      <xdr:spPr>
        <a:xfrm>
          <a:off x="552450" y="3248025"/>
          <a:ext cx="6238875" cy="1857375"/>
        </a:xfrm>
        <a:prstGeom prst="rect">
          <a:avLst/>
        </a:prstGeom>
        <a:noFill/>
        <a:ln w="57150" cmpd="sng">
          <a:solidFill>
            <a:srgbClr val="FF0000"/>
          </a:solidFill>
          <a:headEnd type="none"/>
          <a:tailEnd type="none"/>
        </a:ln>
      </xdr:spPr>
      <xdr:txBody>
        <a:bodyPr vertOverflow="clip" wrap="square" anchor="ctr"/>
        <a:p>
          <a:pPr algn="ctr">
            <a:defRPr/>
          </a:pPr>
          <a:r>
            <a:rPr lang="en-US" cap="none" sz="4400" b="0" i="0" u="none" baseline="0">
              <a:solidFill>
                <a:srgbClr val="FF0000"/>
              </a:solidFill>
              <a:latin typeface="ＭＳ Ｐゴシック"/>
              <a:ea typeface="ＭＳ Ｐゴシック"/>
              <a:cs typeface="ＭＳ Ｐゴシック"/>
            </a:rPr>
            <a:t>本年度は中止します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3</xdr:row>
      <xdr:rowOff>0</xdr:rowOff>
    </xdr:from>
    <xdr:to>
      <xdr:col>8</xdr:col>
      <xdr:colOff>1190625</xdr:colOff>
      <xdr:row>5</xdr:row>
      <xdr:rowOff>142875</xdr:rowOff>
    </xdr:to>
    <xdr:sp>
      <xdr:nvSpPr>
        <xdr:cNvPr id="1" name="正方形/長方形 1"/>
        <xdr:cNvSpPr>
          <a:spLocks/>
        </xdr:cNvSpPr>
      </xdr:nvSpPr>
      <xdr:spPr>
        <a:xfrm>
          <a:off x="5934075" y="647700"/>
          <a:ext cx="1962150" cy="542925"/>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3</xdr:row>
      <xdr:rowOff>0</xdr:rowOff>
    </xdr:from>
    <xdr:to>
      <xdr:col>8</xdr:col>
      <xdr:colOff>1190625</xdr:colOff>
      <xdr:row>5</xdr:row>
      <xdr:rowOff>142875</xdr:rowOff>
    </xdr:to>
    <xdr:sp>
      <xdr:nvSpPr>
        <xdr:cNvPr id="1" name="正方形/長方形 1"/>
        <xdr:cNvSpPr>
          <a:spLocks/>
        </xdr:cNvSpPr>
      </xdr:nvSpPr>
      <xdr:spPr>
        <a:xfrm>
          <a:off x="5934075" y="647700"/>
          <a:ext cx="1962150" cy="542925"/>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twoCellAnchor>
    <xdr:from>
      <xdr:col>2</xdr:col>
      <xdr:colOff>0</xdr:colOff>
      <xdr:row>9</xdr:row>
      <xdr:rowOff>0</xdr:rowOff>
    </xdr:from>
    <xdr:to>
      <xdr:col>8</xdr:col>
      <xdr:colOff>752475</xdr:colOff>
      <xdr:row>15</xdr:row>
      <xdr:rowOff>419100</xdr:rowOff>
    </xdr:to>
    <xdr:sp>
      <xdr:nvSpPr>
        <xdr:cNvPr id="2" name="正方形/長方形 3"/>
        <xdr:cNvSpPr>
          <a:spLocks/>
        </xdr:cNvSpPr>
      </xdr:nvSpPr>
      <xdr:spPr>
        <a:xfrm>
          <a:off x="1219200" y="2238375"/>
          <a:ext cx="6238875" cy="2790825"/>
        </a:xfrm>
        <a:prstGeom prst="rect">
          <a:avLst/>
        </a:prstGeom>
        <a:solidFill>
          <a:srgbClr val="FF0000"/>
        </a:solidFill>
        <a:ln w="25400" cmpd="sng">
          <a:noFill/>
        </a:ln>
      </xdr:spPr>
      <xdr:txBody>
        <a:bodyPr vertOverflow="clip" wrap="square" anchor="ctr"/>
        <a:p>
          <a:pPr algn="ctr">
            <a:defRPr/>
          </a:pPr>
          <a:r>
            <a:rPr lang="en-US" cap="none" sz="4400" b="0" i="0" u="none" baseline="0">
              <a:solidFill>
                <a:srgbClr val="FFFFFF"/>
              </a:solidFill>
              <a:latin typeface="ＭＳ Ｐゴシック"/>
              <a:ea typeface="ＭＳ Ｐゴシック"/>
              <a:cs typeface="ＭＳ Ｐゴシック"/>
            </a:rPr>
            <a:t>本年度は使用しません</a:t>
          </a:r>
          <a:r>
            <a:rPr lang="en-US" cap="none" sz="4400" b="0" i="0" u="none" baseline="0">
              <a:solidFill>
                <a:srgbClr val="FFFF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1571625</xdr:colOff>
      <xdr:row>3</xdr:row>
      <xdr:rowOff>47625</xdr:rowOff>
    </xdr:from>
    <xdr:to>
      <xdr:col>7</xdr:col>
      <xdr:colOff>371475</xdr:colOff>
      <xdr:row>5</xdr:row>
      <xdr:rowOff>114300</xdr:rowOff>
    </xdr:to>
    <xdr:sp>
      <xdr:nvSpPr>
        <xdr:cNvPr id="1" name="正方形/長方形 1"/>
        <xdr:cNvSpPr>
          <a:spLocks/>
        </xdr:cNvSpPr>
      </xdr:nvSpPr>
      <xdr:spPr>
        <a:xfrm>
          <a:off x="4648200" y="771525"/>
          <a:ext cx="1885950" cy="428625"/>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xdr:row>
      <xdr:rowOff>85725</xdr:rowOff>
    </xdr:from>
    <xdr:to>
      <xdr:col>5</xdr:col>
      <xdr:colOff>1485900</xdr:colOff>
      <xdr:row>5</xdr:row>
      <xdr:rowOff>66675</xdr:rowOff>
    </xdr:to>
    <xdr:sp>
      <xdr:nvSpPr>
        <xdr:cNvPr id="1" name="正方形/長方形 1"/>
        <xdr:cNvSpPr>
          <a:spLocks/>
        </xdr:cNvSpPr>
      </xdr:nvSpPr>
      <xdr:spPr>
        <a:xfrm>
          <a:off x="5638800" y="628650"/>
          <a:ext cx="1952625" cy="5334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704850</xdr:colOff>
      <xdr:row>2</xdr:row>
      <xdr:rowOff>152400</xdr:rowOff>
    </xdr:from>
    <xdr:to>
      <xdr:col>12</xdr:col>
      <xdr:colOff>0</xdr:colOff>
      <xdr:row>5</xdr:row>
      <xdr:rowOff>85725</xdr:rowOff>
    </xdr:to>
    <xdr:sp>
      <xdr:nvSpPr>
        <xdr:cNvPr id="1" name="正方形/長方形 1"/>
        <xdr:cNvSpPr>
          <a:spLocks/>
        </xdr:cNvSpPr>
      </xdr:nvSpPr>
      <xdr:spPr>
        <a:xfrm>
          <a:off x="5581650" y="647700"/>
          <a:ext cx="1685925" cy="5334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twoCellAnchor>
    <xdr:from>
      <xdr:col>9</xdr:col>
      <xdr:colOff>704850</xdr:colOff>
      <xdr:row>32</xdr:row>
      <xdr:rowOff>0</xdr:rowOff>
    </xdr:from>
    <xdr:to>
      <xdr:col>12</xdr:col>
      <xdr:colOff>0</xdr:colOff>
      <xdr:row>32</xdr:row>
      <xdr:rowOff>0</xdr:rowOff>
    </xdr:to>
    <xdr:sp>
      <xdr:nvSpPr>
        <xdr:cNvPr id="2" name="正方形/長方形 3"/>
        <xdr:cNvSpPr>
          <a:spLocks/>
        </xdr:cNvSpPr>
      </xdr:nvSpPr>
      <xdr:spPr>
        <a:xfrm>
          <a:off x="5581650" y="10658475"/>
          <a:ext cx="1685925" cy="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latin typeface="ＭＳ Ｐゴシック"/>
              <a:ea typeface="ＭＳ Ｐゴシック"/>
              <a:cs typeface="ＭＳ Ｐゴシック"/>
            </a:rPr>
            <a:t>加工禁止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gaichi@yahoo.co.jp?subject=&#24859;&#30693;&#30476;&#12472;&#12517;&#12491;&#12450;&#30003;&#36796;"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20"/>
  <sheetViews>
    <sheetView zoomScalePageLayoutView="0" workbookViewId="0" topLeftCell="B1">
      <selection activeCell="J13" sqref="J13"/>
    </sheetView>
  </sheetViews>
  <sheetFormatPr defaultColWidth="9.00390625" defaultRowHeight="13.5"/>
  <cols>
    <col min="1" max="1" width="24.25390625" style="0" customWidth="1"/>
    <col min="2" max="2" width="65.125" style="0" customWidth="1"/>
    <col min="4" max="4" width="19.375" style="0" customWidth="1"/>
    <col min="5" max="5" width="3.625" style="0" customWidth="1"/>
    <col min="6" max="6" width="19.375" style="0" customWidth="1"/>
    <col min="7" max="7" width="3.625" style="0" customWidth="1"/>
    <col min="8" max="8" width="13.50390625" style="0" customWidth="1"/>
    <col min="9" max="9" width="3.625" style="0" customWidth="1"/>
    <col min="10" max="10" width="13.50390625" style="0" customWidth="1"/>
    <col min="11" max="11" width="3.625" style="0" customWidth="1"/>
    <col min="12" max="12" width="13.50390625" style="0" customWidth="1"/>
  </cols>
  <sheetData>
    <row r="1" spans="1:8" ht="26.25" customHeight="1">
      <c r="A1" s="10" t="s">
        <v>55</v>
      </c>
      <c r="B1" s="11" t="s">
        <v>326</v>
      </c>
      <c r="D1" s="21" t="s">
        <v>232</v>
      </c>
      <c r="E1" s="21"/>
      <c r="F1" s="21" t="s">
        <v>228</v>
      </c>
      <c r="G1" s="21"/>
      <c r="H1" s="21" t="s">
        <v>44</v>
      </c>
    </row>
    <row r="2" spans="1:8" ht="21">
      <c r="A2" s="10" t="s">
        <v>24</v>
      </c>
      <c r="B2" s="11" t="s">
        <v>327</v>
      </c>
      <c r="D2" s="22" t="s">
        <v>37</v>
      </c>
      <c r="E2" s="21"/>
      <c r="F2" s="22" t="s">
        <v>31</v>
      </c>
      <c r="G2" s="21"/>
      <c r="H2" s="22" t="s">
        <v>29</v>
      </c>
    </row>
    <row r="3" spans="1:8" ht="21">
      <c r="A3" s="10" t="s">
        <v>23</v>
      </c>
      <c r="B3" s="12" t="s">
        <v>328</v>
      </c>
      <c r="D3" s="22" t="s">
        <v>38</v>
      </c>
      <c r="E3" s="21"/>
      <c r="F3" s="22" t="s">
        <v>32</v>
      </c>
      <c r="G3" s="21"/>
      <c r="H3" s="143"/>
    </row>
    <row r="4" spans="1:8" ht="21">
      <c r="A4" s="10" t="s">
        <v>25</v>
      </c>
      <c r="B4" s="11" t="s">
        <v>317</v>
      </c>
      <c r="D4" s="22" t="s">
        <v>39</v>
      </c>
      <c r="E4" s="21"/>
      <c r="F4" s="22" t="s">
        <v>33</v>
      </c>
      <c r="G4" s="21"/>
      <c r="H4" s="143"/>
    </row>
    <row r="5" spans="1:8" ht="21">
      <c r="A5" s="10" t="s">
        <v>26</v>
      </c>
      <c r="B5" s="11" t="s">
        <v>318</v>
      </c>
      <c r="D5" s="22" t="s">
        <v>40</v>
      </c>
      <c r="E5" s="21"/>
      <c r="F5" s="22" t="s">
        <v>34</v>
      </c>
      <c r="G5" s="21"/>
      <c r="H5" s="21"/>
    </row>
    <row r="6" spans="1:8" ht="21">
      <c r="A6" s="10" t="s">
        <v>27</v>
      </c>
      <c r="B6" s="11" t="s">
        <v>319</v>
      </c>
      <c r="D6" s="22" t="s">
        <v>41</v>
      </c>
      <c r="E6" s="21"/>
      <c r="F6" s="22" t="s">
        <v>35</v>
      </c>
      <c r="G6" s="21"/>
      <c r="H6" s="21"/>
    </row>
    <row r="7" spans="1:8" ht="21">
      <c r="A7" s="13"/>
      <c r="B7" s="11"/>
      <c r="D7" s="22"/>
      <c r="E7" s="21"/>
      <c r="F7" s="22" t="s">
        <v>36</v>
      </c>
      <c r="G7" s="21"/>
      <c r="H7" s="21"/>
    </row>
    <row r="8" spans="1:2" ht="21">
      <c r="A8" s="13"/>
      <c r="B8" s="11"/>
    </row>
    <row r="9" spans="4:6" ht="13.5">
      <c r="D9" s="23" t="s">
        <v>233</v>
      </c>
      <c r="F9" s="23" t="s">
        <v>229</v>
      </c>
    </row>
    <row r="10" spans="4:6" ht="13.5">
      <c r="D10" s="22" t="s">
        <v>237</v>
      </c>
      <c r="F10" s="22" t="s">
        <v>235</v>
      </c>
    </row>
    <row r="11" spans="4:6" ht="13.5">
      <c r="D11" s="22" t="s">
        <v>238</v>
      </c>
      <c r="F11" s="22" t="s">
        <v>236</v>
      </c>
    </row>
    <row r="12" spans="4:6" ht="13.5">
      <c r="D12" s="22" t="s">
        <v>225</v>
      </c>
      <c r="F12" s="22" t="s">
        <v>31</v>
      </c>
    </row>
    <row r="13" spans="4:6" ht="13.5">
      <c r="D13" s="22" t="s">
        <v>37</v>
      </c>
      <c r="F13" s="22" t="s">
        <v>32</v>
      </c>
    </row>
    <row r="14" spans="4:6" ht="13.5">
      <c r="D14" s="22" t="s">
        <v>38</v>
      </c>
      <c r="F14" t="s">
        <v>230</v>
      </c>
    </row>
    <row r="15" spans="4:6" ht="13.5">
      <c r="D15" s="23"/>
      <c r="F15" s="22" t="s">
        <v>102</v>
      </c>
    </row>
    <row r="16" ht="13.5">
      <c r="F16" s="22" t="s">
        <v>103</v>
      </c>
    </row>
    <row r="17" ht="13.5">
      <c r="F17" s="22" t="s">
        <v>104</v>
      </c>
    </row>
    <row r="18" ht="13.5">
      <c r="F18" s="22" t="s">
        <v>105</v>
      </c>
    </row>
    <row r="19" ht="13.5">
      <c r="F19" s="22" t="s">
        <v>106</v>
      </c>
    </row>
    <row r="20" ht="13.5">
      <c r="F20" s="22" t="s">
        <v>107</v>
      </c>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rgb="FF00B0F0"/>
  </sheetPr>
  <dimension ref="A1:U99"/>
  <sheetViews>
    <sheetView showGridLines="0" zoomScaleSheetLayoutView="50" zoomScalePageLayoutView="0" workbookViewId="0" topLeftCell="A1">
      <selection activeCell="O13" sqref="O13"/>
    </sheetView>
  </sheetViews>
  <sheetFormatPr defaultColWidth="8.875" defaultRowHeight="13.5"/>
  <cols>
    <col min="1" max="1" width="3.375" style="2" customWidth="1"/>
    <col min="2" max="2" width="10.00390625" style="1" customWidth="1"/>
    <col min="3" max="3" width="15.00390625" style="1" customWidth="1"/>
    <col min="4" max="4" width="13.75390625" style="1" customWidth="1"/>
    <col min="5" max="9" width="4.375" style="1" customWidth="1"/>
    <col min="10" max="10" width="12.625" style="1" customWidth="1"/>
    <col min="11" max="11" width="6.25390625" style="1" customWidth="1"/>
    <col min="12" max="12" width="12.50390625" style="1" customWidth="1"/>
    <col min="13" max="14" width="8.875" style="1" customWidth="1"/>
    <col min="15" max="15" width="12.125" style="1" customWidth="1"/>
    <col min="16" max="16" width="3.50390625" style="1" customWidth="1"/>
    <col min="17" max="17" width="12.125" style="1" hidden="1" customWidth="1"/>
    <col min="18" max="18" width="3.50390625" style="1" hidden="1" customWidth="1"/>
    <col min="19" max="19" width="12.125" style="1" hidden="1" customWidth="1"/>
    <col min="20" max="20" width="8.875" style="1" customWidth="1"/>
    <col min="21" max="16384" width="8.875" style="1" customWidth="1"/>
  </cols>
  <sheetData>
    <row r="1" spans="1:19" ht="23.25" customHeight="1">
      <c r="A1" s="249" t="str">
        <f>'入力場所'!B2</f>
        <v>第５０回愛知県ジュニア新体操選手権参加申込書</v>
      </c>
      <c r="B1" s="249"/>
      <c r="C1" s="249"/>
      <c r="D1" s="249"/>
      <c r="E1" s="249"/>
      <c r="F1" s="249"/>
      <c r="G1" s="249"/>
      <c r="H1" s="249"/>
      <c r="I1" s="249"/>
      <c r="J1" s="249"/>
      <c r="K1" s="249"/>
      <c r="L1" s="249"/>
      <c r="O1" s="23"/>
      <c r="P1" s="21"/>
      <c r="Q1" s="21" t="s">
        <v>43</v>
      </c>
      <c r="R1" s="21"/>
      <c r="S1" s="21" t="s">
        <v>44</v>
      </c>
    </row>
    <row r="2" spans="1:19" ht="15.75" customHeight="1">
      <c r="A2" s="6"/>
      <c r="B2" s="6"/>
      <c r="C2" s="6"/>
      <c r="D2" s="6"/>
      <c r="E2" s="6"/>
      <c r="F2" s="6"/>
      <c r="G2" s="6"/>
      <c r="H2" s="6"/>
      <c r="I2" s="6"/>
      <c r="L2" s="9" t="s">
        <v>60</v>
      </c>
      <c r="O2" s="23"/>
      <c r="P2" s="23"/>
      <c r="Q2" s="22" t="str">
        <f>'入力場所'!F15</f>
        <v>小４</v>
      </c>
      <c r="R2" s="23"/>
      <c r="S2" s="22" t="s">
        <v>59</v>
      </c>
    </row>
    <row r="3" spans="15:19" ht="15.75" customHeight="1">
      <c r="O3" s="23"/>
      <c r="P3" s="23"/>
      <c r="Q3" s="22" t="str">
        <f>'入力場所'!F16</f>
        <v>小５</v>
      </c>
      <c r="R3" s="23"/>
      <c r="S3" s="22"/>
    </row>
    <row r="4" spans="1:19" ht="15.75" customHeight="1">
      <c r="A4" s="15" t="s">
        <v>101</v>
      </c>
      <c r="O4" s="23"/>
      <c r="P4" s="23"/>
      <c r="Q4" s="22" t="str">
        <f>'入力場所'!F17</f>
        <v>小６</v>
      </c>
      <c r="R4" s="23"/>
      <c r="S4" s="22"/>
    </row>
    <row r="5" spans="15:19" ht="15.75" customHeight="1">
      <c r="O5" s="23"/>
      <c r="P5" s="23"/>
      <c r="Q5" s="22" t="str">
        <f>'入力場所'!F18</f>
        <v>中１</v>
      </c>
      <c r="R5" s="23"/>
      <c r="S5" s="23"/>
    </row>
    <row r="6" spans="15:19" ht="15.75" customHeight="1">
      <c r="O6" s="23"/>
      <c r="P6" s="23"/>
      <c r="Q6" s="22" t="str">
        <f>'入力場所'!F19</f>
        <v>中２</v>
      </c>
      <c r="R6" s="23"/>
      <c r="S6" s="23"/>
    </row>
    <row r="7" spans="15:19" ht="15.75" customHeight="1">
      <c r="O7" s="23"/>
      <c r="P7" s="23"/>
      <c r="Q7" s="22" t="str">
        <f>'入力場所'!F20</f>
        <v>中３</v>
      </c>
      <c r="R7" s="23"/>
      <c r="S7" s="23"/>
    </row>
    <row r="8" spans="1:15" ht="39" customHeight="1">
      <c r="A8" s="254" t="s">
        <v>18</v>
      </c>
      <c r="B8" s="255"/>
      <c r="C8" s="240">
        <f>IF('申込書その１'!C4=0,"",'申込書その１'!C4)</f>
      </c>
      <c r="D8" s="241"/>
      <c r="E8" s="251"/>
      <c r="F8" s="292" t="s">
        <v>30</v>
      </c>
      <c r="G8" s="292"/>
      <c r="H8" s="292"/>
      <c r="I8" s="293"/>
      <c r="J8" s="258"/>
      <c r="K8" s="258"/>
      <c r="L8" s="258"/>
      <c r="O8" s="35"/>
    </row>
    <row r="9" ht="23.25" customHeight="1"/>
    <row r="10" spans="1:12" ht="25.5" customHeight="1">
      <c r="A10" s="246"/>
      <c r="B10" s="245" t="s">
        <v>239</v>
      </c>
      <c r="C10" s="246" t="s">
        <v>16</v>
      </c>
      <c r="D10" s="246" t="s">
        <v>45</v>
      </c>
      <c r="E10" s="294" t="s">
        <v>247</v>
      </c>
      <c r="F10" s="295"/>
      <c r="G10" s="295"/>
      <c r="H10" s="295"/>
      <c r="I10" s="296"/>
      <c r="J10" s="4" t="s">
        <v>14</v>
      </c>
      <c r="K10" s="247" t="s">
        <v>20</v>
      </c>
      <c r="L10" s="246" t="s">
        <v>17</v>
      </c>
    </row>
    <row r="11" spans="1:12" ht="35.25" customHeight="1">
      <c r="A11" s="246"/>
      <c r="B11" s="245"/>
      <c r="C11" s="246"/>
      <c r="D11" s="246"/>
      <c r="E11" s="73" t="s">
        <v>250</v>
      </c>
      <c r="F11" s="73" t="s">
        <v>251</v>
      </c>
      <c r="G11" s="73" t="s">
        <v>252</v>
      </c>
      <c r="H11" s="73" t="s">
        <v>253</v>
      </c>
      <c r="I11" s="73" t="s">
        <v>248</v>
      </c>
      <c r="J11" s="104" t="s">
        <v>249</v>
      </c>
      <c r="K11" s="248"/>
      <c r="L11" s="246"/>
    </row>
    <row r="12" spans="1:12" ht="28.5" customHeight="1">
      <c r="A12" s="4">
        <v>1</v>
      </c>
      <c r="B12" s="105"/>
      <c r="C12" s="65"/>
      <c r="D12" s="106"/>
      <c r="E12" s="106"/>
      <c r="F12" s="106"/>
      <c r="G12" s="144"/>
      <c r="H12" s="144"/>
      <c r="I12" s="144"/>
      <c r="J12" s="38"/>
      <c r="K12" s="49"/>
      <c r="L12" s="75"/>
    </row>
    <row r="13" spans="1:12" ht="28.5" customHeight="1">
      <c r="A13" s="4">
        <v>2</v>
      </c>
      <c r="B13" s="105"/>
      <c r="C13" s="112"/>
      <c r="D13" s="106"/>
      <c r="E13" s="106"/>
      <c r="F13" s="106"/>
      <c r="G13" s="144"/>
      <c r="H13" s="144"/>
      <c r="I13" s="144"/>
      <c r="J13" s="38"/>
      <c r="K13" s="140"/>
      <c r="L13" s="75"/>
    </row>
    <row r="14" spans="1:12" ht="28.5" customHeight="1">
      <c r="A14" s="4">
        <v>3</v>
      </c>
      <c r="B14" s="105"/>
      <c r="C14" s="112"/>
      <c r="D14" s="106"/>
      <c r="E14" s="106"/>
      <c r="F14" s="106"/>
      <c r="G14" s="144"/>
      <c r="H14" s="144"/>
      <c r="I14" s="144"/>
      <c r="J14" s="38"/>
      <c r="K14" s="140"/>
      <c r="L14" s="75"/>
    </row>
    <row r="15" spans="1:12" ht="28.5" customHeight="1">
      <c r="A15" s="4">
        <v>4</v>
      </c>
      <c r="B15" s="105"/>
      <c r="C15" s="112"/>
      <c r="D15" s="106"/>
      <c r="E15" s="106"/>
      <c r="F15" s="106"/>
      <c r="G15" s="144"/>
      <c r="H15" s="144"/>
      <c r="I15" s="144"/>
      <c r="J15" s="38"/>
      <c r="K15" s="140"/>
      <c r="L15" s="75"/>
    </row>
    <row r="16" spans="1:12" ht="28.5" customHeight="1">
      <c r="A16" s="4">
        <v>5</v>
      </c>
      <c r="B16" s="105"/>
      <c r="C16" s="112"/>
      <c r="D16" s="106"/>
      <c r="E16" s="106"/>
      <c r="F16" s="106"/>
      <c r="G16" s="144"/>
      <c r="H16" s="144"/>
      <c r="I16" s="144"/>
      <c r="J16" s="38"/>
      <c r="K16" s="140"/>
      <c r="L16" s="75"/>
    </row>
    <row r="17" spans="1:12" ht="28.5" customHeight="1">
      <c r="A17" s="4">
        <v>6</v>
      </c>
      <c r="B17" s="105"/>
      <c r="C17" s="112"/>
      <c r="D17" s="106"/>
      <c r="E17" s="106"/>
      <c r="F17" s="106"/>
      <c r="G17" s="144"/>
      <c r="H17" s="144"/>
      <c r="I17" s="144"/>
      <c r="J17" s="38"/>
      <c r="K17" s="49"/>
      <c r="L17" s="75"/>
    </row>
    <row r="18" spans="1:12" ht="28.5" customHeight="1">
      <c r="A18" s="4">
        <v>7</v>
      </c>
      <c r="B18" s="105"/>
      <c r="C18" s="112"/>
      <c r="D18" s="106"/>
      <c r="E18" s="106"/>
      <c r="F18" s="106"/>
      <c r="G18" s="144"/>
      <c r="H18" s="144"/>
      <c r="I18" s="144"/>
      <c r="J18" s="38"/>
      <c r="K18" s="49"/>
      <c r="L18" s="75"/>
    </row>
    <row r="19" spans="1:12" ht="28.5" customHeight="1">
      <c r="A19" s="4">
        <v>8</v>
      </c>
      <c r="B19" s="105"/>
      <c r="C19" s="112"/>
      <c r="D19" s="106"/>
      <c r="E19" s="106"/>
      <c r="F19" s="106"/>
      <c r="G19" s="144"/>
      <c r="H19" s="144"/>
      <c r="I19" s="144"/>
      <c r="J19" s="38"/>
      <c r="K19" s="49"/>
      <c r="L19" s="75"/>
    </row>
    <row r="20" spans="1:12" ht="28.5" customHeight="1">
      <c r="A20" s="4">
        <v>9</v>
      </c>
      <c r="B20" s="105"/>
      <c r="C20" s="112"/>
      <c r="D20" s="106"/>
      <c r="E20" s="106"/>
      <c r="F20" s="106"/>
      <c r="G20" s="144"/>
      <c r="H20" s="144"/>
      <c r="I20" s="144"/>
      <c r="J20" s="38"/>
      <c r="K20" s="49"/>
      <c r="L20" s="75"/>
    </row>
    <row r="21" spans="1:14" ht="28.5" customHeight="1">
      <c r="A21" s="4">
        <v>10</v>
      </c>
      <c r="B21" s="105"/>
      <c r="C21" s="112"/>
      <c r="D21" s="106"/>
      <c r="E21" s="106"/>
      <c r="F21" s="106"/>
      <c r="G21" s="144"/>
      <c r="H21" s="144"/>
      <c r="I21" s="144"/>
      <c r="J21" s="38"/>
      <c r="K21" s="67"/>
      <c r="L21" s="75"/>
      <c r="M21" s="239" t="s">
        <v>99</v>
      </c>
      <c r="N21" s="153"/>
    </row>
    <row r="22" spans="1:12" ht="28.5" customHeight="1">
      <c r="A22" s="4">
        <v>11</v>
      </c>
      <c r="B22" s="105"/>
      <c r="C22" s="112"/>
      <c r="D22" s="106"/>
      <c r="E22" s="106"/>
      <c r="F22" s="106"/>
      <c r="G22" s="144"/>
      <c r="H22" s="144"/>
      <c r="I22" s="144"/>
      <c r="J22" s="38"/>
      <c r="K22" s="67"/>
      <c r="L22" s="75"/>
    </row>
    <row r="23" spans="1:12" ht="28.5" customHeight="1">
      <c r="A23" s="4">
        <v>12</v>
      </c>
      <c r="B23" s="105"/>
      <c r="C23" s="112"/>
      <c r="D23" s="106"/>
      <c r="E23" s="106"/>
      <c r="F23" s="106"/>
      <c r="G23" s="144"/>
      <c r="H23" s="144"/>
      <c r="I23" s="144"/>
      <c r="J23" s="38"/>
      <c r="K23" s="67"/>
      <c r="L23" s="75"/>
    </row>
    <row r="24" spans="1:12" ht="28.5" customHeight="1">
      <c r="A24" s="4">
        <v>13</v>
      </c>
      <c r="B24" s="105"/>
      <c r="C24" s="50"/>
      <c r="D24" s="106"/>
      <c r="E24" s="106"/>
      <c r="F24" s="106"/>
      <c r="G24" s="144"/>
      <c r="H24" s="144"/>
      <c r="I24" s="144"/>
      <c r="J24" s="38"/>
      <c r="K24" s="67"/>
      <c r="L24" s="75"/>
    </row>
    <row r="25" spans="1:12" ht="28.5" customHeight="1">
      <c r="A25" s="4">
        <v>14</v>
      </c>
      <c r="B25" s="105"/>
      <c r="C25" s="50"/>
      <c r="D25" s="106"/>
      <c r="E25" s="106"/>
      <c r="F25" s="106"/>
      <c r="G25" s="144"/>
      <c r="H25" s="144"/>
      <c r="I25" s="144"/>
      <c r="J25" s="38"/>
      <c r="K25" s="67"/>
      <c r="L25" s="75"/>
    </row>
    <row r="26" spans="1:12" ht="28.5" customHeight="1">
      <c r="A26" s="4">
        <v>15</v>
      </c>
      <c r="B26" s="105"/>
      <c r="C26" s="50"/>
      <c r="D26" s="106"/>
      <c r="E26" s="106"/>
      <c r="F26" s="106"/>
      <c r="G26" s="144"/>
      <c r="H26" s="144"/>
      <c r="I26" s="144"/>
      <c r="J26" s="38"/>
      <c r="K26" s="67"/>
      <c r="L26" s="75"/>
    </row>
    <row r="27" spans="1:12" ht="28.5" customHeight="1">
      <c r="A27" s="4">
        <v>16</v>
      </c>
      <c r="B27" s="105"/>
      <c r="C27" s="50"/>
      <c r="D27" s="106"/>
      <c r="E27" s="106"/>
      <c r="F27" s="106"/>
      <c r="G27" s="144"/>
      <c r="H27" s="144"/>
      <c r="I27" s="144"/>
      <c r="J27" s="38"/>
      <c r="K27" s="67"/>
      <c r="L27" s="75"/>
    </row>
    <row r="28" spans="1:12" ht="28.5" customHeight="1">
      <c r="A28" s="4">
        <v>17</v>
      </c>
      <c r="B28" s="105"/>
      <c r="C28" s="50"/>
      <c r="D28" s="106"/>
      <c r="E28" s="106"/>
      <c r="F28" s="106"/>
      <c r="G28" s="144"/>
      <c r="H28" s="144"/>
      <c r="I28" s="144"/>
      <c r="J28" s="38"/>
      <c r="K28" s="67"/>
      <c r="L28" s="75"/>
    </row>
    <row r="29" spans="1:12" ht="28.5" customHeight="1">
      <c r="A29" s="4">
        <v>18</v>
      </c>
      <c r="B29" s="105"/>
      <c r="C29" s="50"/>
      <c r="D29" s="106"/>
      <c r="E29" s="106"/>
      <c r="F29" s="106"/>
      <c r="G29" s="144"/>
      <c r="H29" s="144"/>
      <c r="I29" s="144"/>
      <c r="J29" s="38"/>
      <c r="K29" s="67"/>
      <c r="L29" s="75"/>
    </row>
    <row r="30" spans="1:12" ht="28.5" customHeight="1">
      <c r="A30" s="4">
        <v>19</v>
      </c>
      <c r="B30" s="105" t="s">
        <v>83</v>
      </c>
      <c r="C30" s="50"/>
      <c r="D30" s="106"/>
      <c r="E30" s="106"/>
      <c r="F30" s="106"/>
      <c r="G30" s="144"/>
      <c r="H30" s="144"/>
      <c r="I30" s="144"/>
      <c r="J30" s="38"/>
      <c r="K30" s="67"/>
      <c r="L30" s="75"/>
    </row>
    <row r="31" spans="1:14" ht="28.5" customHeight="1">
      <c r="A31" s="4">
        <v>20</v>
      </c>
      <c r="B31" s="105"/>
      <c r="C31" s="50"/>
      <c r="D31" s="106"/>
      <c r="E31" s="106"/>
      <c r="F31" s="106"/>
      <c r="G31" s="144"/>
      <c r="H31" s="144"/>
      <c r="I31" s="144"/>
      <c r="J31" s="38"/>
      <c r="K31" s="67"/>
      <c r="L31" s="75"/>
      <c r="M31" s="239" t="s">
        <v>99</v>
      </c>
      <c r="N31" s="153"/>
    </row>
    <row r="32" spans="1:14" s="35" customFormat="1" ht="28.5" customHeight="1">
      <c r="A32" s="34"/>
      <c r="B32" s="145"/>
      <c r="C32" s="146"/>
      <c r="D32" s="147"/>
      <c r="E32" s="147"/>
      <c r="F32" s="147"/>
      <c r="G32" s="147"/>
      <c r="H32" s="147"/>
      <c r="I32" s="147"/>
      <c r="J32" s="148"/>
      <c r="K32" s="146"/>
      <c r="L32" s="146"/>
      <c r="M32" s="142"/>
      <c r="N32" s="149"/>
    </row>
    <row r="33" spans="1:19" ht="23.25" customHeight="1" hidden="1">
      <c r="A33" s="249" t="str">
        <f>'入力場所'!B2</f>
        <v>第５０回愛知県ジュニア新体操選手権参加申込書</v>
      </c>
      <c r="B33" s="249"/>
      <c r="C33" s="249"/>
      <c r="D33" s="249"/>
      <c r="E33" s="249"/>
      <c r="F33" s="249"/>
      <c r="G33" s="249"/>
      <c r="H33" s="249"/>
      <c r="I33" s="249"/>
      <c r="J33" s="249"/>
      <c r="K33" s="249"/>
      <c r="L33" s="249"/>
      <c r="O33" s="23"/>
      <c r="P33" s="21"/>
      <c r="Q33" s="21" t="s">
        <v>43</v>
      </c>
      <c r="R33" s="21"/>
      <c r="S33" s="21" t="s">
        <v>44</v>
      </c>
    </row>
    <row r="34" spans="1:19" ht="15.75" customHeight="1" hidden="1">
      <c r="A34" s="6"/>
      <c r="B34" s="6"/>
      <c r="C34" s="6"/>
      <c r="D34" s="6"/>
      <c r="E34" s="6"/>
      <c r="F34" s="6"/>
      <c r="G34" s="6"/>
      <c r="H34" s="6"/>
      <c r="I34" s="6"/>
      <c r="K34" s="291" t="s">
        <v>108</v>
      </c>
      <c r="L34" s="291"/>
      <c r="O34" s="23"/>
      <c r="P34" s="23"/>
      <c r="Q34" s="22" t="str">
        <f>'入力場所'!F2</f>
        <v>小５</v>
      </c>
      <c r="R34" s="23"/>
      <c r="S34" s="22" t="s">
        <v>59</v>
      </c>
    </row>
    <row r="35" spans="15:19" ht="15.75" customHeight="1" hidden="1">
      <c r="O35" s="23"/>
      <c r="P35" s="23"/>
      <c r="Q35" s="22" t="str">
        <f>'入力場所'!F3</f>
        <v>小６</v>
      </c>
      <c r="R35" s="23"/>
      <c r="S35" s="22"/>
    </row>
    <row r="36" spans="1:19" ht="15.75" customHeight="1" hidden="1">
      <c r="A36" s="15" t="s">
        <v>101</v>
      </c>
      <c r="O36" s="23"/>
      <c r="P36" s="23"/>
      <c r="Q36" s="22" t="str">
        <f>'入力場所'!F4</f>
        <v>中１</v>
      </c>
      <c r="R36" s="23"/>
      <c r="S36" s="22"/>
    </row>
    <row r="37" spans="15:19" ht="15.75" customHeight="1" hidden="1">
      <c r="O37" s="23"/>
      <c r="P37" s="23"/>
      <c r="Q37" s="22" t="str">
        <f>'入力場所'!F5</f>
        <v>中２</v>
      </c>
      <c r="R37" s="23"/>
      <c r="S37" s="23"/>
    </row>
    <row r="38" spans="15:19" ht="15.75" customHeight="1" hidden="1">
      <c r="O38" s="23"/>
      <c r="P38" s="23"/>
      <c r="Q38" s="22" t="str">
        <f>'入力場所'!F6</f>
        <v>中３</v>
      </c>
      <c r="R38" s="23"/>
      <c r="S38" s="23"/>
    </row>
    <row r="39" spans="15:19" ht="15.75" customHeight="1" hidden="1">
      <c r="O39" s="23"/>
      <c r="P39" s="23"/>
      <c r="Q39" s="22" t="str">
        <f>'入力場所'!F7</f>
        <v>高１</v>
      </c>
      <c r="R39" s="23"/>
      <c r="S39" s="23"/>
    </row>
    <row r="40" spans="1:15" ht="39" customHeight="1" hidden="1">
      <c r="A40" s="254" t="s">
        <v>18</v>
      </c>
      <c r="B40" s="255"/>
      <c r="C40" s="240">
        <f>IF('申込書その１'!C4=0,"",'申込書その１'!C4)</f>
      </c>
      <c r="D40" s="241"/>
      <c r="E40" s="251"/>
      <c r="F40" s="292" t="s">
        <v>30</v>
      </c>
      <c r="G40" s="292"/>
      <c r="H40" s="292"/>
      <c r="I40" s="293"/>
      <c r="J40" s="258"/>
      <c r="K40" s="258"/>
      <c r="L40" s="258"/>
      <c r="O40" s="35"/>
    </row>
    <row r="41" ht="23.25" customHeight="1" hidden="1"/>
    <row r="42" spans="1:12" ht="25.5" customHeight="1" hidden="1">
      <c r="A42" s="246"/>
      <c r="B42" s="245" t="s">
        <v>239</v>
      </c>
      <c r="C42" s="246" t="s">
        <v>16</v>
      </c>
      <c r="D42" s="246" t="s">
        <v>45</v>
      </c>
      <c r="E42" s="294" t="s">
        <v>247</v>
      </c>
      <c r="F42" s="295"/>
      <c r="G42" s="295"/>
      <c r="H42" s="295"/>
      <c r="I42" s="296"/>
      <c r="J42" s="4" t="s">
        <v>14</v>
      </c>
      <c r="K42" s="247" t="s">
        <v>20</v>
      </c>
      <c r="L42" s="246" t="s">
        <v>17</v>
      </c>
    </row>
    <row r="43" spans="1:12" ht="35.25" customHeight="1" hidden="1">
      <c r="A43" s="246"/>
      <c r="B43" s="245"/>
      <c r="C43" s="246"/>
      <c r="D43" s="246"/>
      <c r="E43" s="73" t="s">
        <v>250</v>
      </c>
      <c r="F43" s="73" t="s">
        <v>251</v>
      </c>
      <c r="G43" s="73" t="s">
        <v>252</v>
      </c>
      <c r="H43" s="73" t="s">
        <v>253</v>
      </c>
      <c r="I43" s="73" t="s">
        <v>248</v>
      </c>
      <c r="J43" s="104" t="s">
        <v>249</v>
      </c>
      <c r="K43" s="248"/>
      <c r="L43" s="246"/>
    </row>
    <row r="44" spans="1:12" ht="28.5" customHeight="1" hidden="1">
      <c r="A44" s="4">
        <v>1</v>
      </c>
      <c r="B44" s="105"/>
      <c r="C44" s="75"/>
      <c r="D44" s="106"/>
      <c r="E44" s="106"/>
      <c r="F44" s="106"/>
      <c r="G44" s="106"/>
      <c r="H44" s="106"/>
      <c r="I44" s="106"/>
      <c r="J44" s="38"/>
      <c r="K44" s="74"/>
      <c r="L44" s="75"/>
    </row>
    <row r="45" spans="1:12" ht="28.5" customHeight="1" hidden="1">
      <c r="A45" s="4">
        <v>2</v>
      </c>
      <c r="B45" s="105"/>
      <c r="C45" s="75"/>
      <c r="D45" s="106"/>
      <c r="E45" s="106"/>
      <c r="F45" s="106"/>
      <c r="G45" s="106"/>
      <c r="H45" s="106"/>
      <c r="I45" s="106"/>
      <c r="J45" s="38"/>
      <c r="K45" s="74"/>
      <c r="L45" s="75"/>
    </row>
    <row r="46" spans="1:12" ht="28.5" customHeight="1" hidden="1">
      <c r="A46" s="4">
        <v>3</v>
      </c>
      <c r="B46" s="105"/>
      <c r="C46" s="108"/>
      <c r="D46" s="106"/>
      <c r="E46" s="106"/>
      <c r="F46" s="106"/>
      <c r="G46" s="106"/>
      <c r="H46" s="106"/>
      <c r="I46" s="106"/>
      <c r="J46" s="38"/>
      <c r="K46" s="74"/>
      <c r="L46" s="75"/>
    </row>
    <row r="47" spans="1:12" ht="28.5" customHeight="1" hidden="1">
      <c r="A47" s="4">
        <v>4</v>
      </c>
      <c r="B47" s="105"/>
      <c r="C47" s="108"/>
      <c r="D47" s="106"/>
      <c r="E47" s="106"/>
      <c r="F47" s="106"/>
      <c r="G47" s="106"/>
      <c r="H47" s="106"/>
      <c r="I47" s="106"/>
      <c r="J47" s="38"/>
      <c r="K47" s="74"/>
      <c r="L47" s="75"/>
    </row>
    <row r="48" spans="1:12" ht="28.5" customHeight="1" hidden="1">
      <c r="A48" s="4">
        <v>5</v>
      </c>
      <c r="B48" s="105"/>
      <c r="C48" s="108"/>
      <c r="D48" s="106"/>
      <c r="E48" s="106"/>
      <c r="F48" s="106"/>
      <c r="G48" s="106"/>
      <c r="H48" s="106"/>
      <c r="I48" s="106"/>
      <c r="J48" s="38"/>
      <c r="K48" s="74"/>
      <c r="L48" s="75"/>
    </row>
    <row r="49" spans="1:12" ht="28.5" customHeight="1" hidden="1">
      <c r="A49" s="4">
        <v>6</v>
      </c>
      <c r="B49" s="105"/>
      <c r="C49" s="108"/>
      <c r="D49" s="106"/>
      <c r="E49" s="106"/>
      <c r="F49" s="106"/>
      <c r="G49" s="106"/>
      <c r="H49" s="106"/>
      <c r="I49" s="106"/>
      <c r="J49" s="38"/>
      <c r="K49" s="74"/>
      <c r="L49" s="75"/>
    </row>
    <row r="50" spans="1:12" ht="28.5" customHeight="1" hidden="1">
      <c r="A50" s="4">
        <v>7</v>
      </c>
      <c r="B50" s="105"/>
      <c r="C50" s="108"/>
      <c r="D50" s="106"/>
      <c r="E50" s="106"/>
      <c r="F50" s="106"/>
      <c r="G50" s="106"/>
      <c r="H50" s="106"/>
      <c r="I50" s="106"/>
      <c r="J50" s="38"/>
      <c r="K50" s="74"/>
      <c r="L50" s="75"/>
    </row>
    <row r="51" spans="1:12" ht="28.5" customHeight="1" hidden="1">
      <c r="A51" s="4">
        <v>8</v>
      </c>
      <c r="B51" s="105"/>
      <c r="C51" s="108"/>
      <c r="D51" s="106"/>
      <c r="E51" s="106"/>
      <c r="F51" s="106"/>
      <c r="G51" s="106"/>
      <c r="H51" s="106"/>
      <c r="I51" s="106"/>
      <c r="J51" s="38"/>
      <c r="K51" s="74"/>
      <c r="L51" s="75"/>
    </row>
    <row r="52" spans="1:12" ht="28.5" customHeight="1" hidden="1">
      <c r="A52" s="4">
        <v>9</v>
      </c>
      <c r="B52" s="105"/>
      <c r="C52" s="108"/>
      <c r="D52" s="106"/>
      <c r="E52" s="106"/>
      <c r="F52" s="106"/>
      <c r="G52" s="106"/>
      <c r="H52" s="106"/>
      <c r="I52" s="106"/>
      <c r="J52" s="38"/>
      <c r="K52" s="74"/>
      <c r="L52" s="75"/>
    </row>
    <row r="53" spans="1:14" ht="28.5" customHeight="1" hidden="1">
      <c r="A53" s="4">
        <v>10</v>
      </c>
      <c r="B53" s="105"/>
      <c r="C53" s="108"/>
      <c r="D53" s="106"/>
      <c r="E53" s="106"/>
      <c r="F53" s="106"/>
      <c r="G53" s="106"/>
      <c r="H53" s="106"/>
      <c r="I53" s="106"/>
      <c r="J53" s="38"/>
      <c r="K53" s="74"/>
      <c r="L53" s="75"/>
      <c r="M53" s="239" t="s">
        <v>99</v>
      </c>
      <c r="N53" s="153"/>
    </row>
    <row r="54" spans="1:12" ht="28.5" customHeight="1" hidden="1">
      <c r="A54" s="4">
        <v>11</v>
      </c>
      <c r="B54" s="105"/>
      <c r="C54" s="108"/>
      <c r="D54" s="106"/>
      <c r="E54" s="106"/>
      <c r="F54" s="106"/>
      <c r="G54" s="106"/>
      <c r="H54" s="106"/>
      <c r="I54" s="106"/>
      <c r="J54" s="38"/>
      <c r="K54" s="74"/>
      <c r="L54" s="75"/>
    </row>
    <row r="55" spans="1:12" ht="28.5" customHeight="1" hidden="1">
      <c r="A55" s="4">
        <v>12</v>
      </c>
      <c r="B55" s="105"/>
      <c r="C55" s="108"/>
      <c r="D55" s="106"/>
      <c r="E55" s="106"/>
      <c r="F55" s="106"/>
      <c r="G55" s="106"/>
      <c r="H55" s="106"/>
      <c r="I55" s="106"/>
      <c r="J55" s="38"/>
      <c r="K55" s="74"/>
      <c r="L55" s="75"/>
    </row>
    <row r="56" spans="1:12" ht="28.5" customHeight="1" hidden="1">
      <c r="A56" s="4">
        <v>13</v>
      </c>
      <c r="B56" s="105"/>
      <c r="C56" s="108"/>
      <c r="D56" s="106"/>
      <c r="E56" s="106"/>
      <c r="F56" s="106"/>
      <c r="G56" s="106"/>
      <c r="H56" s="106"/>
      <c r="I56" s="106"/>
      <c r="J56" s="38"/>
      <c r="K56" s="74"/>
      <c r="L56" s="75"/>
    </row>
    <row r="57" spans="1:12" ht="28.5" customHeight="1" hidden="1">
      <c r="A57" s="4">
        <v>14</v>
      </c>
      <c r="B57" s="105"/>
      <c r="C57" s="108"/>
      <c r="D57" s="106"/>
      <c r="E57" s="106"/>
      <c r="F57" s="106"/>
      <c r="G57" s="106"/>
      <c r="H57" s="106"/>
      <c r="I57" s="106"/>
      <c r="J57" s="38"/>
      <c r="K57" s="74"/>
      <c r="L57" s="75"/>
    </row>
    <row r="58" spans="1:12" ht="28.5" customHeight="1" hidden="1">
      <c r="A58" s="4">
        <v>15</v>
      </c>
      <c r="B58" s="105"/>
      <c r="C58" s="108"/>
      <c r="D58" s="106"/>
      <c r="E58" s="106"/>
      <c r="F58" s="106"/>
      <c r="G58" s="106"/>
      <c r="H58" s="106"/>
      <c r="I58" s="106"/>
      <c r="J58" s="38"/>
      <c r="K58" s="74"/>
      <c r="L58" s="75"/>
    </row>
    <row r="59" spans="1:12" ht="28.5" customHeight="1" hidden="1">
      <c r="A59" s="4">
        <v>16</v>
      </c>
      <c r="B59" s="105"/>
      <c r="C59" s="108"/>
      <c r="D59" s="106"/>
      <c r="E59" s="106"/>
      <c r="F59" s="106"/>
      <c r="G59" s="106"/>
      <c r="H59" s="106"/>
      <c r="I59" s="106"/>
      <c r="J59" s="38"/>
      <c r="K59" s="74"/>
      <c r="L59" s="75"/>
    </row>
    <row r="60" spans="1:12" ht="28.5" customHeight="1" hidden="1">
      <c r="A60" s="4">
        <v>17</v>
      </c>
      <c r="B60" s="105"/>
      <c r="C60" s="108"/>
      <c r="D60" s="106"/>
      <c r="E60" s="106"/>
      <c r="F60" s="106"/>
      <c r="G60" s="106"/>
      <c r="H60" s="106"/>
      <c r="I60" s="106"/>
      <c r="J60" s="38"/>
      <c r="K60" s="74"/>
      <c r="L60" s="75"/>
    </row>
    <row r="61" spans="1:21" ht="28.5" customHeight="1" hidden="1">
      <c r="A61" s="4">
        <v>18</v>
      </c>
      <c r="B61" s="105"/>
      <c r="C61" s="108"/>
      <c r="D61" s="106"/>
      <c r="E61" s="106"/>
      <c r="F61" s="106"/>
      <c r="G61" s="106"/>
      <c r="H61" s="106"/>
      <c r="I61" s="106"/>
      <c r="J61" s="38"/>
      <c r="K61" s="74"/>
      <c r="L61" s="75"/>
      <c r="T61" s="291" t="s">
        <v>108</v>
      </c>
      <c r="U61" s="291"/>
    </row>
    <row r="62" spans="1:12" ht="28.5" customHeight="1" hidden="1">
      <c r="A62" s="4">
        <v>19</v>
      </c>
      <c r="B62" s="105" t="s">
        <v>83</v>
      </c>
      <c r="C62" s="108"/>
      <c r="D62" s="106"/>
      <c r="E62" s="106"/>
      <c r="F62" s="106"/>
      <c r="G62" s="106"/>
      <c r="H62" s="106"/>
      <c r="I62" s="106"/>
      <c r="J62" s="38"/>
      <c r="K62" s="74"/>
      <c r="L62" s="75"/>
    </row>
    <row r="63" spans="1:14" ht="28.5" customHeight="1" hidden="1">
      <c r="A63" s="4">
        <v>20</v>
      </c>
      <c r="B63" s="105"/>
      <c r="C63" s="108"/>
      <c r="D63" s="106"/>
      <c r="E63" s="106"/>
      <c r="F63" s="106"/>
      <c r="G63" s="106"/>
      <c r="H63" s="106"/>
      <c r="I63" s="106"/>
      <c r="J63" s="38"/>
      <c r="K63" s="74"/>
      <c r="L63" s="75"/>
      <c r="M63" s="239" t="s">
        <v>99</v>
      </c>
      <c r="N63" s="153"/>
    </row>
    <row r="64" ht="17.25" customHeight="1" hidden="1"/>
    <row r="65" ht="17.25" customHeight="1" hidden="1"/>
    <row r="66" ht="13.5" hidden="1"/>
    <row r="67" ht="13.5" hidden="1"/>
    <row r="68" ht="13.5" hidden="1"/>
    <row r="69" ht="15.75" customHeight="1" hidden="1"/>
    <row r="70" ht="15.75" customHeight="1" hidden="1"/>
    <row r="71" ht="15.75" customHeight="1" hidden="1"/>
    <row r="72" ht="15.75" customHeight="1" hidden="1"/>
    <row r="73" ht="15.75" customHeight="1" hidden="1"/>
    <row r="74" ht="15.75" customHeight="1" hidden="1"/>
    <row r="75" ht="15.75" customHeight="1" hidden="1"/>
    <row r="76" ht="39" customHeight="1" hidden="1"/>
    <row r="77" ht="23.25" customHeight="1" hidden="1"/>
    <row r="78" ht="25.5" customHeight="1" hidden="1"/>
    <row r="79" ht="26.25" customHeight="1" hidden="1"/>
    <row r="80" ht="24.75" customHeight="1" hidden="1"/>
    <row r="81" ht="24.75" customHeight="1" hidden="1"/>
    <row r="82" ht="24.75" customHeight="1" hidden="1"/>
    <row r="83" ht="24.75" customHeight="1" hidden="1"/>
    <row r="84" ht="24.75" customHeight="1" hidden="1"/>
    <row r="85" ht="24.75" customHeight="1" hidden="1"/>
    <row r="86" ht="24.75" customHeight="1" hidden="1"/>
    <row r="87" ht="24.75" customHeight="1" hidden="1"/>
    <row r="88" ht="24.75" customHeight="1" hidden="1"/>
    <row r="89" spans="13:14" ht="24.75" customHeight="1" hidden="1">
      <c r="M89" s="239" t="s">
        <v>99</v>
      </c>
      <c r="N89" s="153"/>
    </row>
    <row r="90" ht="24.75" customHeight="1" hidden="1"/>
    <row r="91" ht="24.75" customHeight="1"/>
    <row r="92" ht="24.75" customHeight="1"/>
    <row r="93" ht="24.75" customHeight="1"/>
    <row r="94" ht="24.75" customHeight="1"/>
    <row r="95" ht="24.75" customHeight="1"/>
    <row r="96" ht="24.75" customHeight="1"/>
    <row r="97" ht="24.75" customHeight="1"/>
    <row r="98" ht="24.75" customHeight="1"/>
    <row r="99" spans="13:14" ht="24.75" customHeight="1">
      <c r="M99" s="239" t="s">
        <v>99</v>
      </c>
      <c r="N99" s="153"/>
    </row>
    <row r="100" ht="17.25" customHeight="1"/>
    <row r="101" ht="17.25" customHeight="1"/>
    <row r="102" ht="13.5"/>
  </sheetData>
  <sheetProtection selectLockedCells="1"/>
  <mergeCells count="32">
    <mergeCell ref="T61:U61"/>
    <mergeCell ref="M63:N63"/>
    <mergeCell ref="L10:L11"/>
    <mergeCell ref="M31:N31"/>
    <mergeCell ref="K10:K11"/>
    <mergeCell ref="D10:D11"/>
    <mergeCell ref="M89:N89"/>
    <mergeCell ref="A1:L1"/>
    <mergeCell ref="J8:L8"/>
    <mergeCell ref="M21:N21"/>
    <mergeCell ref="A8:B8"/>
    <mergeCell ref="A10:A11"/>
    <mergeCell ref="C40:E40"/>
    <mergeCell ref="L42:L43"/>
    <mergeCell ref="B10:B11"/>
    <mergeCell ref="C10:C11"/>
    <mergeCell ref="A42:A43"/>
    <mergeCell ref="E10:I10"/>
    <mergeCell ref="E42:I42"/>
    <mergeCell ref="F40:I40"/>
    <mergeCell ref="C42:C43"/>
    <mergeCell ref="D42:D43"/>
    <mergeCell ref="M99:N99"/>
    <mergeCell ref="K34:L34"/>
    <mergeCell ref="M53:N53"/>
    <mergeCell ref="K42:K43"/>
    <mergeCell ref="B42:B43"/>
    <mergeCell ref="C8:E8"/>
    <mergeCell ref="F8:I8"/>
    <mergeCell ref="A33:L33"/>
    <mergeCell ref="A40:B40"/>
    <mergeCell ref="J40:L40"/>
  </mergeCells>
  <dataValidations count="5">
    <dataValidation type="list" allowBlank="1" showInputMessage="1" showErrorMessage="1" prompt="右のマークをクリック&#10;して、学年を選択&#10;してください" sqref="K12:K16 K44">
      <formula1>$Q$2:$Q$7</formula1>
    </dataValidation>
    <dataValidation type="list" allowBlank="1" showInputMessage="1" showErrorMessage="1" sqref="K45:K63 K17:K32">
      <formula1>$Q$2:$Q$7</formula1>
    </dataValidation>
    <dataValidation type="textLength" operator="equal" allowBlank="1" showInputMessage="1" showErrorMessage="1" error="半角８ケタで入力してください" sqref="J12:J32 J44:J63">
      <formula1>8</formula1>
    </dataValidation>
    <dataValidation allowBlank="1" showInputMessage="1" showErrorMessage="1" promptTitle="入力不要" prompt="その１に入力すると自動で入力されます" sqref="F40 C40 F8 C8"/>
    <dataValidation type="list" allowBlank="1" showInputMessage="1" showErrorMessage="1" sqref="E44:I63 E12:I32">
      <formula1>$S$2:$S$3</formula1>
    </dataValidation>
  </dataValidations>
  <hyperlinks>
    <hyperlink ref="M31:N31" location="はじめに!A55" display="説明書へもどる"/>
    <hyperlink ref="M21:N21" location="はじめに!A55" display="説明書へもどる"/>
    <hyperlink ref="M99:N99" location="はじめに!A55" display="説明書へもどる"/>
    <hyperlink ref="M89:N89" location="はじめに!A55" display="説明書へもどる"/>
    <hyperlink ref="M63:N63" location="はじめに!A55" display="説明書へもどる"/>
    <hyperlink ref="M53:N53" location="はじめに!A55" display="説明書へもどる"/>
  </hyperlinks>
  <printOptions/>
  <pageMargins left="0.3937007874015748" right="0.3937007874015748" top="0.5905511811023623" bottom="0.7874015748031497" header="0.5118110236220472" footer="0.511811023622047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7"/>
  <dimension ref="A1:T73"/>
  <sheetViews>
    <sheetView zoomScalePageLayoutView="0" workbookViewId="0" topLeftCell="A1">
      <selection activeCell="H1" sqref="H1"/>
    </sheetView>
  </sheetViews>
  <sheetFormatPr defaultColWidth="9.00390625" defaultRowHeight="13.5"/>
  <cols>
    <col min="1" max="1" width="23.00390625" style="0" customWidth="1"/>
    <col min="2" max="2" width="12.875" style="0" customWidth="1"/>
    <col min="3" max="3" width="18.50390625" style="0" customWidth="1"/>
  </cols>
  <sheetData>
    <row r="1" spans="1:3" ht="13.5">
      <c r="A1" s="297" t="s">
        <v>69</v>
      </c>
      <c r="B1" s="297"/>
      <c r="C1" s="297"/>
    </row>
    <row r="2" spans="1:3" ht="13.5">
      <c r="A2" s="297"/>
      <c r="B2" s="297"/>
      <c r="C2" s="297"/>
    </row>
    <row r="4" ht="13.5">
      <c r="A4" t="s">
        <v>64</v>
      </c>
    </row>
    <row r="6" spans="2:18" ht="13.5">
      <c r="B6" t="s">
        <v>65</v>
      </c>
      <c r="C6">
        <f>IF('女子団体'!B8="","",'女子団体'!B8)</f>
      </c>
      <c r="D6">
        <f>IF(C6="","",'女子団体'!B12)</f>
      </c>
      <c r="E6">
        <f>IF(C6="","",'女子団体'!B13)</f>
      </c>
      <c r="F6">
        <f>IF(C6="","",'女子団体'!B14)</f>
      </c>
      <c r="G6">
        <f>IF(C6="","",'女子団体'!B15)</f>
      </c>
      <c r="H6">
        <f>IF(C6="","",'女子団体'!B16)</f>
      </c>
      <c r="I6">
        <f>IF(C6="","",'女子団体'!B17)</f>
      </c>
      <c r="J6">
        <f>IF(C6="","",'女子団体'!B18)</f>
      </c>
      <c r="L6">
        <f>IF(C6="","",'女子団体'!F12)</f>
      </c>
      <c r="M6">
        <f>IF(C6="","",'女子団体'!F13)</f>
      </c>
      <c r="N6">
        <f>IF(C6="","",'女子団体'!F14)</f>
      </c>
      <c r="O6">
        <f>IF(C6="","",'女子団体'!F15)</f>
      </c>
      <c r="P6">
        <f>IF(C6="","",'女子団体'!F16)</f>
      </c>
      <c r="Q6">
        <f>IF(C6="","",'女子団体'!F17)</f>
      </c>
      <c r="R6">
        <f>IF(C6="","",'女子団体'!F18)</f>
      </c>
    </row>
    <row r="7" spans="2:18" ht="13.5">
      <c r="B7" t="s">
        <v>66</v>
      </c>
      <c r="C7">
        <f>IF('女子団体'!B23="","",'女子団体'!B23)</f>
      </c>
      <c r="D7">
        <f>IF(C7="","",'女子団体'!B27)</f>
      </c>
      <c r="E7">
        <f>IF(C7="","",'女子団体'!B28)</f>
      </c>
      <c r="F7">
        <f>IF(C7="","",'女子団体'!B29)</f>
      </c>
      <c r="G7">
        <f>IF(C7="","",'女子団体'!B30)</f>
      </c>
      <c r="H7">
        <f>IF(C7="","",'女子団体'!B31)</f>
      </c>
      <c r="I7">
        <f>IF(C7="","",'女子団体'!B32)</f>
      </c>
      <c r="J7">
        <f>IF(C7="","",'女子団体'!B33)</f>
      </c>
      <c r="L7">
        <f>IF(C7="","",'女子団体'!E27)</f>
      </c>
      <c r="M7">
        <f>IF(C7="","",'女子団体'!E28)</f>
      </c>
      <c r="N7">
        <f>IF(C7="","",'女子団体'!E29)</f>
      </c>
      <c r="O7">
        <f>IF(C7="","",'女子団体'!E30)</f>
      </c>
      <c r="P7">
        <f>IF(C7="","",'女子団体'!E31)</f>
      </c>
      <c r="Q7">
        <f>IF(C7="","",'女子団体'!E32)</f>
      </c>
      <c r="R7">
        <f>IF(C7="","",'女子団体'!E33)</f>
      </c>
    </row>
    <row r="12" ht="13.5">
      <c r="A12" t="s">
        <v>268</v>
      </c>
    </row>
    <row r="13" spans="2:7" ht="13.5">
      <c r="B13">
        <f>IF('女子個人種目別、総合予選決勝'!C12=0,"",'女子個人種目別、総合予選決勝'!C12)</f>
      </c>
      <c r="C13">
        <f>IF('女子個人種目別、総合予選決勝'!C12=0,"",'女子個人種目別、総合予選決勝'!$C$8)</f>
      </c>
      <c r="D13">
        <f>IF('女子個人種目別、総合予選決勝'!G12=0,"",'女子個人種目別、総合予選決勝'!G12)</f>
      </c>
      <c r="E13">
        <f>IF('女子個人種目別、総合予選決勝'!H12=0,"",'女子個人種目別、総合予選決勝'!H12)</f>
      </c>
      <c r="F13">
        <f>IF('女子個人種目別、総合予選決勝'!E12=0,"",'女子個人種目別、総合予選決勝'!E12)</f>
      </c>
      <c r="G13">
        <f>IF('女子個人種目別、総合予選決勝'!D12="","",'女子個人種目別、総合予選決勝'!D12)</f>
      </c>
    </row>
    <row r="14" spans="2:7" ht="13.5">
      <c r="B14">
        <f>IF('女子個人種目別、総合予選決勝'!C13=0,"",'女子個人種目別、総合予選決勝'!C13)</f>
      </c>
      <c r="C14">
        <f>IF('女子個人種目別、総合予選決勝'!C13=0,"",'女子個人種目別、総合予選決勝'!$C$8)</f>
      </c>
      <c r="D14">
        <f>IF('女子個人種目別、総合予選決勝'!G13=0,"",'女子個人種目別、総合予選決勝'!G13)</f>
      </c>
      <c r="E14">
        <f>IF('女子個人種目別、総合予選決勝'!H13=0,"",'女子個人種目別、総合予選決勝'!H13)</f>
      </c>
      <c r="F14">
        <f>IF('女子個人種目別、総合予選決勝'!E13=0,"",'女子個人種目別、総合予選決勝'!E13)</f>
      </c>
      <c r="G14">
        <f>IF('女子個人種目別、総合予選決勝'!D13="","",'女子個人種目別、総合予選決勝'!D13)</f>
      </c>
    </row>
    <row r="15" spans="2:7" ht="13.5">
      <c r="B15">
        <f>IF('女子個人種目別、総合予選決勝'!C14=0,"",'女子個人種目別、総合予選決勝'!C14)</f>
      </c>
      <c r="C15">
        <f>IF('女子個人種目別、総合予選決勝'!C14=0,"",'女子個人種目別、総合予選決勝'!$C$8)</f>
      </c>
      <c r="D15">
        <f>IF('女子個人種目別、総合予選決勝'!G14=0,"",'女子個人種目別、総合予選決勝'!G14)</f>
      </c>
      <c r="E15">
        <f>IF('女子個人種目別、総合予選決勝'!H14=0,"",'女子個人種目別、総合予選決勝'!H14)</f>
      </c>
      <c r="F15">
        <f>IF('女子個人種目別、総合予選決勝'!E14=0,"",'女子個人種目別、総合予選決勝'!E14)</f>
      </c>
      <c r="G15">
        <f>IF('女子個人種目別、総合予選決勝'!D14="","",'女子個人種目別、総合予選決勝'!D14)</f>
      </c>
    </row>
    <row r="16" spans="2:7" ht="13.5">
      <c r="B16">
        <f>IF('女子個人種目別、総合予選決勝'!C15=0,"",'女子個人種目別、総合予選決勝'!C15)</f>
      </c>
      <c r="C16">
        <f>IF('女子個人種目別、総合予選決勝'!C15=0,"",'女子個人種目別、総合予選決勝'!$C$8)</f>
      </c>
      <c r="D16">
        <f>IF('女子個人種目別、総合予選決勝'!G15=0,"",'女子個人種目別、総合予選決勝'!G15)</f>
      </c>
      <c r="E16">
        <f>IF('女子個人種目別、総合予選決勝'!H15=0,"",'女子個人種目別、総合予選決勝'!H15)</f>
      </c>
      <c r="F16">
        <f>IF('女子個人種目別、総合予選決勝'!E15=0,"",'女子個人種目別、総合予選決勝'!E15)</f>
      </c>
      <c r="G16">
        <f>IF('女子個人種目別、総合予選決勝'!D15="","",'女子個人種目別、総合予選決勝'!D15)</f>
      </c>
    </row>
    <row r="17" spans="2:7" ht="13.5">
      <c r="B17">
        <f>IF('女子個人種目別、総合予選決勝'!C16=0,"",'女子個人種目別、総合予選決勝'!C16)</f>
      </c>
      <c r="C17">
        <f>IF('女子個人種目別、総合予選決勝'!C16=0,"",'女子個人種目別、総合予選決勝'!$C$8)</f>
      </c>
      <c r="D17">
        <f>IF('女子個人種目別、総合予選決勝'!G16=0,"",'女子個人種目別、総合予選決勝'!G16)</f>
      </c>
      <c r="E17">
        <f>IF('女子個人種目別、総合予選決勝'!H16=0,"",'女子個人種目別、総合予選決勝'!H16)</f>
      </c>
      <c r="F17">
        <f>IF('女子個人種目別、総合予選決勝'!E16=0,"",'女子個人種目別、総合予選決勝'!E16)</f>
      </c>
      <c r="G17">
        <f>IF('女子個人種目別、総合予選決勝'!D16="","",'女子個人種目別、総合予選決勝'!D16)</f>
      </c>
    </row>
    <row r="18" spans="2:7" ht="13.5">
      <c r="B18">
        <f>IF('女子個人種目別、総合予選決勝'!C17=0,"",'女子個人種目別、総合予選決勝'!C17)</f>
      </c>
      <c r="C18">
        <f>IF('女子個人種目別、総合予選決勝'!C17=0,"",'女子個人種目別、総合予選決勝'!$C$8)</f>
      </c>
      <c r="D18">
        <f>IF('女子個人種目別、総合予選決勝'!G17=0,"",'女子個人種目別、総合予選決勝'!G17)</f>
      </c>
      <c r="E18">
        <f>IF('女子個人種目別、総合予選決勝'!H17=0,"",'女子個人種目別、総合予選決勝'!H17)</f>
      </c>
      <c r="F18">
        <f>IF('女子個人種目別、総合予選決勝'!E17=0,"",'女子個人種目別、総合予選決勝'!E17)</f>
      </c>
      <c r="G18">
        <f>IF('女子個人種目別、総合予選決勝'!D17="","",'女子個人種目別、総合予選決勝'!D17)</f>
      </c>
    </row>
    <row r="19" spans="2:7" ht="13.5">
      <c r="B19">
        <f>IF('女子個人種目別、総合予選決勝'!C18=0,"",'女子個人種目別、総合予選決勝'!C18)</f>
      </c>
      <c r="C19">
        <f>IF('女子個人種目別、総合予選決勝'!C18=0,"",'女子個人種目別、総合予選決勝'!$C$8)</f>
      </c>
      <c r="D19">
        <f>IF('女子個人種目別、総合予選決勝'!G18=0,"",'女子個人種目別、総合予選決勝'!G18)</f>
      </c>
      <c r="E19">
        <f>IF('女子個人種目別、総合予選決勝'!H18=0,"",'女子個人種目別、総合予選決勝'!H18)</f>
      </c>
      <c r="F19">
        <f>IF('女子個人種目別、総合予選決勝'!E18=0,"",'女子個人種目別、総合予選決勝'!E18)</f>
      </c>
      <c r="G19">
        <f>IF('女子個人種目別、総合予選決勝'!D18="","",'女子個人種目別、総合予選決勝'!D18)</f>
      </c>
    </row>
    <row r="20" spans="2:7" ht="13.5">
      <c r="B20">
        <f>IF('女子個人種目別、総合予選決勝'!C19=0,"",'女子個人種目別、総合予選決勝'!C19)</f>
      </c>
      <c r="C20">
        <f>IF('女子個人種目別、総合予選決勝'!C19=0,"",'女子個人種目別、総合予選決勝'!$C$8)</f>
      </c>
      <c r="D20">
        <f>IF('女子個人種目別、総合予選決勝'!G19=0,"",'女子個人種目別、総合予選決勝'!G19)</f>
      </c>
      <c r="E20">
        <f>IF('女子個人種目別、総合予選決勝'!H19=0,"",'女子個人種目別、総合予選決勝'!H19)</f>
      </c>
      <c r="F20">
        <f>IF('女子個人種目別、総合予選決勝'!E19=0,"",'女子個人種目別、総合予選決勝'!E19)</f>
      </c>
      <c r="G20">
        <f>IF('女子個人種目別、総合予選決勝'!D19="","",'女子個人種目別、総合予選決勝'!D19)</f>
      </c>
    </row>
    <row r="21" spans="2:7" ht="13.5">
      <c r="B21">
        <f>IF('女子個人種目別、総合予選決勝'!C20=0,"",'女子個人種目別、総合予選決勝'!C20)</f>
      </c>
      <c r="C21">
        <f>IF('女子個人種目別、総合予選決勝'!C20=0,"",'女子個人種目別、総合予選決勝'!$C$8)</f>
      </c>
      <c r="D21">
        <f>IF('女子個人種目別、総合予選決勝'!G20=0,"",'女子個人種目別、総合予選決勝'!G20)</f>
      </c>
      <c r="E21">
        <f>IF('女子個人種目別、総合予選決勝'!H20=0,"",'女子個人種目別、総合予選決勝'!H20)</f>
      </c>
      <c r="F21">
        <f>IF('女子個人種目別、総合予選決勝'!E20=0,"",'女子個人種目別、総合予選決勝'!E20)</f>
      </c>
      <c r="G21">
        <f>IF('女子個人種目別、総合予選決勝'!D20="","",'女子個人種目別、総合予選決勝'!D20)</f>
      </c>
    </row>
    <row r="22" spans="2:7" ht="13.5">
      <c r="B22">
        <f>IF('女子個人種目別、総合予選決勝'!C21=0,"",'女子個人種目別、総合予選決勝'!C21)</f>
      </c>
      <c r="C22">
        <f>IF('女子個人種目別、総合予選決勝'!C21=0,"",'女子個人種目別、総合予選決勝'!$C$8)</f>
      </c>
      <c r="D22">
        <f>IF('女子個人種目別、総合予選決勝'!G21=0,"",'女子個人種目別、総合予選決勝'!G21)</f>
      </c>
      <c r="E22">
        <f>IF('女子個人種目別、総合予選決勝'!H21=0,"",'女子個人種目別、総合予選決勝'!H21)</f>
      </c>
      <c r="F22">
        <f>IF('女子個人種目別、総合予選決勝'!E21=0,"",'女子個人種目別、総合予選決勝'!E21)</f>
      </c>
      <c r="G22">
        <f>IF('女子個人種目別、総合予選決勝'!D21="","",'女子個人種目別、総合予選決勝'!D21)</f>
      </c>
    </row>
    <row r="23" spans="2:7" ht="13.5">
      <c r="B23">
        <f>IF('女子個人種目別、総合予選決勝'!C22=0,"",'女子個人種目別、総合予選決勝'!C22)</f>
      </c>
      <c r="C23">
        <f>IF('女子個人種目別、総合予選決勝'!C22=0,"",'女子個人種目別、総合予選決勝'!$C$8)</f>
      </c>
      <c r="D23">
        <f>IF('女子個人種目別、総合予選決勝'!G22=0,"",'女子個人種目別、総合予選決勝'!G22)</f>
      </c>
      <c r="E23">
        <f>IF('女子個人種目別、総合予選決勝'!H22=0,"",'女子個人種目別、総合予選決勝'!H22)</f>
      </c>
      <c r="F23">
        <f>IF('女子個人種目別、総合予選決勝'!E22=0,"",'女子個人種目別、総合予選決勝'!E22)</f>
      </c>
      <c r="G23">
        <f>IF('女子個人種目別、総合予選決勝'!D22="","",'女子個人種目別、総合予選決勝'!D22)</f>
      </c>
    </row>
    <row r="24" spans="2:7" ht="13.5">
      <c r="B24">
        <f>IF('女子個人種目別、総合予選決勝'!C23=0,"",'女子個人種目別、総合予選決勝'!C23)</f>
      </c>
      <c r="C24">
        <f>IF('女子個人種目別、総合予選決勝'!C23=0,"",'女子個人種目別、総合予選決勝'!$C$8)</f>
      </c>
      <c r="D24">
        <f>IF('女子個人種目別、総合予選決勝'!G23=0,"",'女子個人種目別、総合予選決勝'!G23)</f>
      </c>
      <c r="E24">
        <f>IF('女子個人種目別、総合予選決勝'!H23=0,"",'女子個人種目別、総合予選決勝'!H23)</f>
      </c>
      <c r="F24">
        <f>IF('女子個人種目別、総合予選決勝'!E23=0,"",'女子個人種目別、総合予選決勝'!E23)</f>
      </c>
      <c r="G24">
        <f>IF('女子個人種目別、総合予選決勝'!D23="","",'女子個人種目別、総合予選決勝'!D23)</f>
      </c>
    </row>
    <row r="28" ht="13.5">
      <c r="A28" t="s">
        <v>255</v>
      </c>
    </row>
    <row r="29" spans="2:7" ht="13.5">
      <c r="B29">
        <f>IF('女子個人決勝'!C12="","",'女子個人決勝'!C12)</f>
      </c>
      <c r="C29">
        <f>'女子個人決勝'!C8</f>
      </c>
      <c r="D29">
        <f>IF('女子個人決勝'!G12="","",'女子個人決勝'!G12)</f>
      </c>
      <c r="E29">
        <f>IF('女子個人決勝'!H12="","",'女子個人決勝'!H12)</f>
      </c>
      <c r="F29">
        <f>IF('女子個人決勝'!E12="","",'女子個人決勝'!E12)</f>
      </c>
      <c r="G29">
        <f>IF('女子個人決勝'!D12="","",'女子個人決勝'!D12)</f>
      </c>
    </row>
    <row r="30" spans="2:7" ht="13.5">
      <c r="B30">
        <f>IF('女子個人決勝'!C13="","",'女子個人決勝'!C13)</f>
      </c>
      <c r="C30">
        <f>'女子個人決勝'!C8</f>
      </c>
      <c r="D30">
        <f>IF('女子個人決勝'!G13="","",'女子個人決勝'!G13)</f>
      </c>
      <c r="E30">
        <f>IF('女子個人決勝'!H13="","",'女子個人決勝'!H13)</f>
      </c>
      <c r="F30">
        <f>IF('女子個人決勝'!E13="","",'女子個人決勝'!E13)</f>
      </c>
      <c r="G30">
        <f>IF('女子個人決勝'!D13="","",'女子個人決勝'!D13)</f>
      </c>
    </row>
    <row r="31" spans="2:7" ht="13.5">
      <c r="B31">
        <f>IF('女子個人決勝'!C14="","",'女子個人決勝'!C14)</f>
      </c>
      <c r="C31">
        <f>'女子個人決勝'!C8</f>
      </c>
      <c r="D31">
        <f>IF('女子個人決勝'!G14="","",'女子個人決勝'!G14)</f>
      </c>
      <c r="E31">
        <f>IF('女子個人決勝'!H14="","",'女子個人決勝'!H14)</f>
      </c>
      <c r="F31">
        <f>IF('女子個人決勝'!E14="","",'女子個人決勝'!E14)</f>
      </c>
      <c r="G31">
        <f>IF('女子個人決勝'!D14="","",'女子個人決勝'!D14)</f>
      </c>
    </row>
    <row r="32" spans="2:7" ht="13.5">
      <c r="B32">
        <f>IF('女子個人決勝'!C15="","",'女子個人決勝'!C15)</f>
      </c>
      <c r="C32">
        <f>'女子個人決勝'!C8</f>
      </c>
      <c r="D32">
        <f>IF('女子個人決勝'!G15="","",'女子個人決勝'!G15)</f>
      </c>
      <c r="E32">
        <f>IF('女子個人決勝'!H15="","",'女子個人決勝'!H15)</f>
      </c>
      <c r="F32">
        <f>IF('女子個人決勝'!E15="","",'女子個人決勝'!E15)</f>
      </c>
      <c r="G32">
        <f>IF('女子個人決勝'!D15="","",'女子個人決勝'!D15)</f>
      </c>
    </row>
    <row r="33" spans="2:7" ht="13.5">
      <c r="B33">
        <f>IF('女子個人決勝'!C16="","",'女子個人決勝'!C16)</f>
      </c>
      <c r="C33">
        <f>'女子個人決勝'!C8</f>
      </c>
      <c r="D33">
        <f>IF('女子個人決勝'!G16="","",'女子個人決勝'!G16)</f>
      </c>
      <c r="E33">
        <f>IF('女子個人決勝'!H16="","",'女子個人決勝'!H16)</f>
      </c>
      <c r="F33">
        <f>IF('女子個人決勝'!E16="","",'女子個人決勝'!E16)</f>
      </c>
      <c r="G33">
        <f>IF('女子個人決勝'!D16="","",'女子個人決勝'!D16)</f>
      </c>
    </row>
    <row r="34" spans="2:7" ht="13.5">
      <c r="B34">
        <f>IF('女子個人決勝'!C17="","",'女子個人決勝'!C17)</f>
      </c>
      <c r="C34">
        <f>'女子個人決勝'!C8</f>
      </c>
      <c r="D34">
        <f>IF('女子個人決勝'!G17="","",'女子個人決勝'!G17)</f>
      </c>
      <c r="E34">
        <f>IF('女子個人決勝'!H17="","",'女子個人決勝'!H17)</f>
      </c>
      <c r="F34">
        <f>IF('女子個人決勝'!E17="","",'女子個人決勝'!E17)</f>
      </c>
      <c r="G34">
        <f>IF('女子個人決勝'!D17="","",'女子個人決勝'!D17)</f>
      </c>
    </row>
    <row r="38" ht="13.5">
      <c r="A38" t="s">
        <v>67</v>
      </c>
    </row>
    <row r="39" spans="3:20" ht="13.5">
      <c r="C39">
        <f>IF('男子団体'!B7="","",'男子団体'!B7)</f>
      </c>
      <c r="D39">
        <f>IF(C39="","",'男子団体'!B13)</f>
      </c>
      <c r="E39">
        <f>IF(C39="","",'男子団体'!B14)</f>
      </c>
      <c r="F39">
        <f>IF(C39="","",'男子団体'!B15)</f>
      </c>
      <c r="G39">
        <f>IF(C39="","",'男子団体'!B16)</f>
      </c>
      <c r="H39">
        <f>IF(C39="","",'男子団体'!B17)</f>
      </c>
      <c r="I39">
        <f>IF(C39="","",'男子団体'!B18)</f>
      </c>
      <c r="J39">
        <f>IF(C39="","",'男子団体'!B19)</f>
      </c>
      <c r="K39">
        <f>IF(C39="","",'男子団体'!B20)</f>
      </c>
      <c r="M39">
        <f>IF(C39="","",'男子団体'!E13)</f>
      </c>
      <c r="N39">
        <f>IF(C39="","",'男子団体'!E14)</f>
      </c>
      <c r="O39">
        <f>IF(C39="","",'男子団体'!E15)</f>
      </c>
      <c r="P39">
        <f>IF(C39="","",'男子団体'!E16)</f>
      </c>
      <c r="Q39">
        <f>IF(C39="","",'男子団体'!E17)</f>
      </c>
      <c r="R39">
        <f>IF(C39="","",'男子団体'!E18)</f>
      </c>
      <c r="S39">
        <f>IF(C39="","",'男子団体'!E19)</f>
      </c>
      <c r="T39">
        <f>IF(C39="","",'男子団体'!E20)</f>
      </c>
    </row>
    <row r="40" spans="3:20" ht="13.5">
      <c r="C40">
        <f>IF('男子団体'!A21=0,"",'男子団体'!A21)</f>
      </c>
      <c r="D40">
        <f>IF(C40="","",'男子団体'!B22)</f>
      </c>
      <c r="E40">
        <f>IF(C40="","",'男子団体'!B23)</f>
      </c>
      <c r="F40">
        <f>IF(C40="","",'男子団体'!B24)</f>
      </c>
      <c r="G40">
        <f>IF(C40="","",'男子団体'!B25)</f>
      </c>
      <c r="H40">
        <f>IF(C40="","",'男子団体'!B26)</f>
      </c>
      <c r="I40">
        <f>IF(C40="","",'男子団体'!B27)</f>
      </c>
      <c r="J40">
        <f>IF(C40="","",'男子団体'!B28)</f>
      </c>
      <c r="K40">
        <f>IF(C40="","",'男子団体'!B29)</f>
      </c>
      <c r="M40">
        <f>IF(C40="","",'男子団体'!E22)</f>
      </c>
      <c r="N40">
        <f>IF(C40="","",'男子団体'!E23)</f>
      </c>
      <c r="O40">
        <f>IF(C40="","",'男子団体'!E24)</f>
      </c>
      <c r="P40">
        <f>IF(C40="","",'男子団体'!E25)</f>
      </c>
      <c r="Q40">
        <f>IF(C40="","",'男子団体'!E26)</f>
      </c>
      <c r="R40">
        <f>IF(C40="","",'男子団体'!E27)</f>
      </c>
      <c r="S40">
        <f>IF(C40="","",'男子団体'!E28)</f>
      </c>
      <c r="T40">
        <f>IF(C40="","",'男子団体'!E29)</f>
      </c>
    </row>
    <row r="41" spans="3:20" ht="13.5">
      <c r="C41">
        <f>IF('男子団体'!A30=0,"",'男子団体'!A30)</f>
      </c>
      <c r="D41">
        <f>IF(C41="","",'男子団体'!B31)</f>
      </c>
      <c r="E41">
        <f>IF(C41="","",'男子団体'!B32)</f>
      </c>
      <c r="F41">
        <f>IF(C41="","",'男子団体'!B33)</f>
      </c>
      <c r="G41">
        <f>IF(C41="","",'男子団体'!B34)</f>
      </c>
      <c r="H41">
        <f>IF(C41="","",'男子団体'!B35)</f>
      </c>
      <c r="I41">
        <f>IF(C41="","",'男子団体'!B36)</f>
      </c>
      <c r="J41">
        <f>IF(C41="","",'男子団体'!B37)</f>
      </c>
      <c r="K41">
        <f>IF(C41="","",'男子団体'!B38)</f>
      </c>
      <c r="M41">
        <f>IF(C41="","",'男子団体'!E31)</f>
      </c>
      <c r="N41">
        <f>IF(C41="","",'男子団体'!E32)</f>
      </c>
      <c r="O41">
        <f>IF(C41="","",'男子団体'!E33)</f>
      </c>
      <c r="P41">
        <f>IF(C41="","",'男子団体'!E34)</f>
      </c>
      <c r="Q41">
        <f>IF(C41="","",'男子団体'!E35)</f>
      </c>
      <c r="R41">
        <f>IF(C41="","",'男子団体'!E36)</f>
      </c>
      <c r="S41">
        <f>IF(C41="","",'男子団体'!E37)</f>
      </c>
      <c r="T41">
        <f>IF(C41="","",'男子団体'!E38)</f>
      </c>
    </row>
    <row r="44" spans="1:9" ht="13.5">
      <c r="A44" t="s">
        <v>68</v>
      </c>
      <c r="E44">
        <f>IF('男子個人'!C12=0,"","スティック")</f>
      </c>
      <c r="F44">
        <f>IF('男子個人'!C12=0,"","リング")</f>
      </c>
      <c r="G44">
        <f>IF('男子個人'!C12=0,"","ロープ")</f>
      </c>
      <c r="H44">
        <f>IF('男子個人'!C12=0,"","クラブ")</f>
      </c>
      <c r="I44" t="s">
        <v>254</v>
      </c>
    </row>
    <row r="45" spans="2:11" ht="13.5">
      <c r="B45">
        <f>IF('男子個人'!C12=0,"",'男子個人'!C12)</f>
      </c>
      <c r="C45">
        <f>IF('男子個人'!C12=0,"",'男子個人'!$C$8)</f>
      </c>
      <c r="D45">
        <f>IF('男子個人'!K12=0,"",'男子個人'!K12)</f>
      </c>
      <c r="E45">
        <f>IF('男子個人'!E12=0,"",'男子個人'!E12)</f>
      </c>
      <c r="F45">
        <f>IF('男子個人'!F12=0,"",'男子個人'!F12)</f>
      </c>
      <c r="G45">
        <f>IF('男子個人'!G12=0,"",'男子個人'!G12)</f>
      </c>
      <c r="H45">
        <f>IF('男子個人'!H12=0,"",'男子個人'!H12)</f>
      </c>
      <c r="I45">
        <f>IF('男子個人'!I12=0,"",'男子個人'!I12)</f>
      </c>
      <c r="K45">
        <f>IF('男子個人'!D12="","",'男子個人'!D12)</f>
      </c>
    </row>
    <row r="46" spans="2:11" ht="13.5">
      <c r="B46">
        <f>IF('男子個人'!C13=0,"",'男子個人'!C13)</f>
      </c>
      <c r="C46">
        <f>IF('男子個人'!C13=0,"",'男子個人'!$C$8)</f>
      </c>
      <c r="D46">
        <f>IF('男子個人'!K13=0,"",'男子個人'!K13)</f>
      </c>
      <c r="E46">
        <f>IF('男子個人'!E13=0,"",'男子個人'!E13)</f>
      </c>
      <c r="F46">
        <f>IF('男子個人'!F13=0,"",'男子個人'!F13)</f>
      </c>
      <c r="G46">
        <f>IF('男子個人'!G13=0,"",'男子個人'!G13)</f>
      </c>
      <c r="H46">
        <f>IF('男子個人'!H13=0,"",'男子個人'!H13)</f>
      </c>
      <c r="I46">
        <f>IF('男子個人'!I13=0,"",'男子個人'!I13)</f>
      </c>
      <c r="K46">
        <f>IF('男子個人'!D13="","",'男子個人'!D13)</f>
      </c>
    </row>
    <row r="47" spans="2:11" ht="13.5">
      <c r="B47">
        <f>IF('男子個人'!C14=0,"",'男子個人'!C14)</f>
      </c>
      <c r="C47">
        <f>IF('男子個人'!C14=0,"",'男子個人'!$C$8)</f>
      </c>
      <c r="D47">
        <f>IF('男子個人'!K14=0,"",'男子個人'!K14)</f>
      </c>
      <c r="E47">
        <f>IF('男子個人'!E14=0,"",'男子個人'!E14)</f>
      </c>
      <c r="F47">
        <f>IF('男子個人'!F14=0,"",'男子個人'!F14)</f>
      </c>
      <c r="G47">
        <f>IF('男子個人'!G14=0,"",'男子個人'!G14)</f>
      </c>
      <c r="H47">
        <f>IF('男子個人'!H14=0,"",'男子個人'!H14)</f>
      </c>
      <c r="I47">
        <f>IF('男子個人'!I14=0,"",'男子個人'!I14)</f>
      </c>
      <c r="K47">
        <f>IF('男子個人'!D14="","",'男子個人'!D14)</f>
      </c>
    </row>
    <row r="48" spans="2:11" ht="13.5">
      <c r="B48">
        <f>IF('男子個人'!C15=0,"",'男子個人'!C15)</f>
      </c>
      <c r="C48">
        <f>IF('男子個人'!C15=0,"",'男子個人'!$C$8)</f>
      </c>
      <c r="D48">
        <f>IF('男子個人'!K15=0,"",'男子個人'!K15)</f>
      </c>
      <c r="E48">
        <f>IF('男子個人'!E15=0,"",'男子個人'!E15)</f>
      </c>
      <c r="F48">
        <f>IF('男子個人'!F15=0,"",'男子個人'!F15)</f>
      </c>
      <c r="G48">
        <f>IF('男子個人'!G15=0,"",'男子個人'!G15)</f>
      </c>
      <c r="H48">
        <f>IF('男子個人'!H15=0,"",'男子個人'!H15)</f>
      </c>
      <c r="I48">
        <f>IF('男子個人'!I15=0,"",'男子個人'!I15)</f>
      </c>
      <c r="K48">
        <f>IF('男子個人'!D15="","",'男子個人'!D15)</f>
      </c>
    </row>
    <row r="49" spans="2:11" ht="13.5">
      <c r="B49">
        <f>IF('男子個人'!C16=0,"",'男子個人'!C16)</f>
      </c>
      <c r="C49">
        <f>IF('男子個人'!C16=0,"",'男子個人'!$C$8)</f>
      </c>
      <c r="D49">
        <f>IF('男子個人'!K16=0,"",'男子個人'!K16)</f>
      </c>
      <c r="E49">
        <f>IF('男子個人'!E16=0,"",'男子個人'!E16)</f>
      </c>
      <c r="F49">
        <f>IF('男子個人'!F16=0,"",'男子個人'!F16)</f>
      </c>
      <c r="G49">
        <f>IF('男子個人'!G16=0,"",'男子個人'!G16)</f>
      </c>
      <c r="H49">
        <f>IF('男子個人'!H16=0,"",'男子個人'!H16)</f>
      </c>
      <c r="I49">
        <f>IF('男子個人'!I16=0,"",'男子個人'!I16)</f>
      </c>
      <c r="K49">
        <f>IF('男子個人'!D16="","",'男子個人'!D16)</f>
      </c>
    </row>
    <row r="50" spans="2:11" ht="13.5">
      <c r="B50">
        <f>IF('男子個人'!C17=0,"",'男子個人'!C17)</f>
      </c>
      <c r="C50">
        <f>IF('男子個人'!C17=0,"",'男子個人'!$C$8)</f>
      </c>
      <c r="D50">
        <f>IF('男子個人'!K17=0,"",'男子個人'!K17)</f>
      </c>
      <c r="E50">
        <f>IF('男子個人'!E17=0,"",'男子個人'!E17)</f>
      </c>
      <c r="F50">
        <f>IF('男子個人'!F17=0,"",'男子個人'!F17)</f>
      </c>
      <c r="G50">
        <f>IF('男子個人'!G17=0,"",'男子個人'!G17)</f>
      </c>
      <c r="H50">
        <f>IF('男子個人'!H17=0,"",'男子個人'!H17)</f>
      </c>
      <c r="I50">
        <f>IF('男子個人'!I17=0,"",'男子個人'!I17)</f>
      </c>
      <c r="K50">
        <f>IF('男子個人'!D17="","",'男子個人'!D17)</f>
      </c>
    </row>
    <row r="51" spans="2:11" ht="13.5">
      <c r="B51">
        <f>IF('男子個人'!C18=0,"",'男子個人'!C18)</f>
      </c>
      <c r="C51">
        <f>IF('男子個人'!C18=0,"",'男子個人'!$C$8)</f>
      </c>
      <c r="D51">
        <f>IF('男子個人'!K18=0,"",'男子個人'!K18)</f>
      </c>
      <c r="E51">
        <f>IF('男子個人'!E18=0,"",'男子個人'!E18)</f>
      </c>
      <c r="F51">
        <f>IF('男子個人'!F18=0,"",'男子個人'!F18)</f>
      </c>
      <c r="G51">
        <f>IF('男子個人'!G18=0,"",'男子個人'!G18)</f>
      </c>
      <c r="H51">
        <f>IF('男子個人'!H18=0,"",'男子個人'!H18)</f>
      </c>
      <c r="I51">
        <f>IF('男子個人'!I18=0,"",'男子個人'!I18)</f>
      </c>
      <c r="K51">
        <f>IF('男子個人'!D18="","",'男子個人'!D18)</f>
      </c>
    </row>
    <row r="52" spans="2:11" ht="13.5">
      <c r="B52">
        <f>IF('男子個人'!C19=0,"",'男子個人'!C19)</f>
      </c>
      <c r="C52">
        <f>IF('男子個人'!C19=0,"",'男子個人'!$C$8)</f>
      </c>
      <c r="D52">
        <f>IF('男子個人'!K19=0,"",'男子個人'!K19)</f>
      </c>
      <c r="E52">
        <f>IF('男子個人'!E19=0,"",'男子個人'!E19)</f>
      </c>
      <c r="F52">
        <f>IF('男子個人'!F19=0,"",'男子個人'!F19)</f>
      </c>
      <c r="G52">
        <f>IF('男子個人'!G19=0,"",'男子個人'!G19)</f>
      </c>
      <c r="H52">
        <f>IF('男子個人'!H19=0,"",'男子個人'!H19)</f>
      </c>
      <c r="I52">
        <f>IF('男子個人'!I19=0,"",'男子個人'!I19)</f>
      </c>
      <c r="K52">
        <f>IF('男子個人'!D19="","",'男子個人'!D19)</f>
      </c>
    </row>
    <row r="53" spans="2:11" ht="13.5">
      <c r="B53">
        <f>IF('男子個人'!C20=0,"",'男子個人'!C20)</f>
      </c>
      <c r="C53">
        <f>IF('男子個人'!C20=0,"",'男子個人'!$C$8)</f>
      </c>
      <c r="D53">
        <f>IF('男子個人'!K20=0,"",'男子個人'!K20)</f>
      </c>
      <c r="E53">
        <f>IF('男子個人'!E20=0,"",'男子個人'!E20)</f>
      </c>
      <c r="F53">
        <f>IF('男子個人'!F20=0,"",'男子個人'!F20)</f>
      </c>
      <c r="G53">
        <f>IF('男子個人'!G20=0,"",'男子個人'!G20)</f>
      </c>
      <c r="H53">
        <f>IF('男子個人'!H20=0,"",'男子個人'!H20)</f>
      </c>
      <c r="I53">
        <f>IF('男子個人'!I20=0,"",'男子個人'!I20)</f>
      </c>
      <c r="K53">
        <f>IF('男子個人'!D20="","",'男子個人'!D20)</f>
      </c>
    </row>
    <row r="54" spans="2:11" ht="13.5">
      <c r="B54">
        <f>IF('男子個人'!C21=0,"",'男子個人'!C21)</f>
      </c>
      <c r="C54">
        <f>IF('男子個人'!C21=0,"",'男子個人'!$C$8)</f>
      </c>
      <c r="D54">
        <f>IF('男子個人'!K21=0,"",'男子個人'!K21)</f>
      </c>
      <c r="E54">
        <f>IF('男子個人'!E21=0,"",'男子個人'!E21)</f>
      </c>
      <c r="F54">
        <f>IF('男子個人'!F21=0,"",'男子個人'!F21)</f>
      </c>
      <c r="G54">
        <f>IF('男子個人'!G21=0,"",'男子個人'!G21)</f>
      </c>
      <c r="H54">
        <f>IF('男子個人'!H21=0,"",'男子個人'!H21)</f>
      </c>
      <c r="I54">
        <f>IF('男子個人'!I21=0,"",'男子個人'!I21)</f>
      </c>
      <c r="K54">
        <f>IF('男子個人'!D21="","",'男子個人'!D21)</f>
      </c>
    </row>
    <row r="55" spans="2:11" ht="13.5">
      <c r="B55">
        <f>IF('男子個人'!C22=0,"",'男子個人'!C22)</f>
      </c>
      <c r="C55">
        <f>IF('男子個人'!C22=0,"",'男子個人'!$C$8)</f>
      </c>
      <c r="D55">
        <f>IF('男子個人'!K22=0,"",'男子個人'!K22)</f>
      </c>
      <c r="E55">
        <f>IF('男子個人'!E22=0,"",'男子個人'!E22)</f>
      </c>
      <c r="F55">
        <f>IF('男子個人'!F22=0,"",'男子個人'!F22)</f>
      </c>
      <c r="G55">
        <f>IF('男子個人'!G22=0,"",'男子個人'!G22)</f>
      </c>
      <c r="H55">
        <f>IF('男子個人'!H22=0,"",'男子個人'!H22)</f>
      </c>
      <c r="I55">
        <f>IF('男子個人'!I22=0,"",'男子個人'!I22)</f>
      </c>
      <c r="K55">
        <f>IF('男子個人'!D22="","",'男子個人'!D22)</f>
      </c>
    </row>
    <row r="56" spans="2:11" ht="13.5">
      <c r="B56">
        <f>IF('男子個人'!C23=0,"",'男子個人'!C23)</f>
      </c>
      <c r="C56">
        <f>IF('男子個人'!C23=0,"",'男子個人'!$C$8)</f>
      </c>
      <c r="D56">
        <f>IF('男子個人'!K23=0,"",'男子個人'!K23)</f>
      </c>
      <c r="E56">
        <f>IF('男子個人'!E23=0,"",'男子個人'!E23)</f>
      </c>
      <c r="F56">
        <f>IF('男子個人'!F23=0,"",'男子個人'!F23)</f>
      </c>
      <c r="G56">
        <f>IF('男子個人'!G23=0,"",'男子個人'!G23)</f>
      </c>
      <c r="H56">
        <f>IF('男子個人'!H23=0,"",'男子個人'!H23)</f>
      </c>
      <c r="I56">
        <f>IF('男子個人'!I23=0,"",'男子個人'!I23)</f>
      </c>
      <c r="K56">
        <f>IF('男子個人'!D23="","",'男子個人'!D23)</f>
      </c>
    </row>
    <row r="57" spans="2:11" ht="13.5">
      <c r="B57">
        <f>IF('男子個人'!C24=0,"",'男子個人'!C24)</f>
      </c>
      <c r="C57">
        <f>IF('男子個人'!C24=0,"",'男子個人'!$C$8)</f>
      </c>
      <c r="D57">
        <f>IF('男子個人'!K24=0,"",'男子個人'!K24)</f>
      </c>
      <c r="E57">
        <f>IF('男子個人'!E24=0,"",'男子個人'!E24)</f>
      </c>
      <c r="F57">
        <f>IF('男子個人'!F24=0,"",'男子個人'!F24)</f>
      </c>
      <c r="G57">
        <f>IF('男子個人'!G24=0,"",'男子個人'!G24)</f>
      </c>
      <c r="H57">
        <f>IF('男子個人'!H24=0,"",'男子個人'!H24)</f>
      </c>
      <c r="I57">
        <f>IF('男子個人'!I24=0,"",'男子個人'!I24)</f>
      </c>
      <c r="K57">
        <f>IF('男子個人'!D24="","",'男子個人'!D24)</f>
      </c>
    </row>
    <row r="58" spans="2:11" ht="13.5">
      <c r="B58">
        <f>IF('男子個人'!C25=0,"",'男子個人'!C25)</f>
      </c>
      <c r="C58">
        <f>IF('男子個人'!C25=0,"",'男子個人'!$C$8)</f>
      </c>
      <c r="D58">
        <f>IF('男子個人'!K25=0,"",'男子個人'!K25)</f>
      </c>
      <c r="E58">
        <f>IF('男子個人'!E25=0,"",'男子個人'!E25)</f>
      </c>
      <c r="F58">
        <f>IF('男子個人'!F25=0,"",'男子個人'!F25)</f>
      </c>
      <c r="G58">
        <f>IF('男子個人'!G25=0,"",'男子個人'!G25)</f>
      </c>
      <c r="H58">
        <f>IF('男子個人'!H25=0,"",'男子個人'!H25)</f>
      </c>
      <c r="I58">
        <f>IF('男子個人'!I25=0,"",'男子個人'!I25)</f>
      </c>
      <c r="K58">
        <f>IF('男子個人'!D25="","",'男子個人'!D25)</f>
      </c>
    </row>
    <row r="59" spans="2:11" ht="13.5">
      <c r="B59">
        <f>IF('男子個人'!C26=0,"",'男子個人'!C26)</f>
      </c>
      <c r="C59">
        <f>IF('男子個人'!C26=0,"",'男子個人'!$C$8)</f>
      </c>
      <c r="D59">
        <f>IF('男子個人'!K26=0,"",'男子個人'!K26)</f>
      </c>
      <c r="E59">
        <f>IF('男子個人'!E26=0,"",'男子個人'!E26)</f>
      </c>
      <c r="F59">
        <f>IF('男子個人'!F26=0,"",'男子個人'!F26)</f>
      </c>
      <c r="G59">
        <f>IF('男子個人'!G26=0,"",'男子個人'!G26)</f>
      </c>
      <c r="H59">
        <f>IF('男子個人'!H26=0,"",'男子個人'!H26)</f>
      </c>
      <c r="I59">
        <f>IF('男子個人'!I26=0,"",'男子個人'!I26)</f>
      </c>
      <c r="K59">
        <f>IF('男子個人'!D26="","",'男子個人'!D26)</f>
      </c>
    </row>
    <row r="60" spans="2:11" ht="13.5">
      <c r="B60">
        <f>IF('男子個人'!C27=0,"",'男子個人'!C27)</f>
      </c>
      <c r="C60">
        <f>IF('男子個人'!C27=0,"",'男子個人'!$C$8)</f>
      </c>
      <c r="D60">
        <f>IF('男子個人'!K27=0,"",'男子個人'!K27)</f>
      </c>
      <c r="E60">
        <f>IF('男子個人'!E27=0,"",'男子個人'!E27)</f>
      </c>
      <c r="F60">
        <f>IF('男子個人'!F27=0,"",'男子個人'!F27)</f>
      </c>
      <c r="G60">
        <f>IF('男子個人'!G27=0,"",'男子個人'!G27)</f>
      </c>
      <c r="H60">
        <f>IF('男子個人'!H27=0,"",'男子個人'!H27)</f>
      </c>
      <c r="I60">
        <f>IF('男子個人'!I27=0,"",'男子個人'!I27)</f>
      </c>
      <c r="K60">
        <f>IF('男子個人'!D27="","",'男子個人'!D27)</f>
      </c>
    </row>
    <row r="61" spans="2:11" ht="13.5">
      <c r="B61">
        <f>IF('男子個人'!C28=0,"",'男子個人'!C28)</f>
      </c>
      <c r="C61">
        <f>IF('男子個人'!C28=0,"",'男子個人'!$C$8)</f>
      </c>
      <c r="D61">
        <f>IF('男子個人'!K28=0,"",'男子個人'!K28)</f>
      </c>
      <c r="E61">
        <f>IF('男子個人'!E28=0,"",'男子個人'!E28)</f>
      </c>
      <c r="F61">
        <f>IF('男子個人'!F28=0,"",'男子個人'!F28)</f>
      </c>
      <c r="G61">
        <f>IF('男子個人'!G28=0,"",'男子個人'!G28)</f>
      </c>
      <c r="H61">
        <f>IF('男子個人'!H28=0,"",'男子個人'!H28)</f>
      </c>
      <c r="I61">
        <f>IF('男子個人'!I28=0,"",'男子個人'!I28)</f>
      </c>
      <c r="K61">
        <f>IF('男子個人'!D28="","",'男子個人'!D28)</f>
      </c>
    </row>
    <row r="62" spans="2:11" ht="13.5">
      <c r="B62">
        <f>IF('男子個人'!C29=0,"",'男子個人'!C29)</f>
      </c>
      <c r="C62">
        <f>IF('男子個人'!C29=0,"",'男子個人'!$C$8)</f>
      </c>
      <c r="D62">
        <f>IF('男子個人'!K29=0,"",'男子個人'!K29)</f>
      </c>
      <c r="E62">
        <f>IF('男子個人'!E29=0,"",'男子個人'!E29)</f>
      </c>
      <c r="F62">
        <f>IF('男子個人'!F29=0,"",'男子個人'!F29)</f>
      </c>
      <c r="G62">
        <f>IF('男子個人'!G29=0,"",'男子個人'!G29)</f>
      </c>
      <c r="H62">
        <f>IF('男子個人'!H29=0,"",'男子個人'!H29)</f>
      </c>
      <c r="I62">
        <f>IF('男子個人'!I29=0,"",'男子個人'!I29)</f>
      </c>
      <c r="K62">
        <f>IF('男子個人'!D29="","",'男子個人'!D29)</f>
      </c>
    </row>
    <row r="63" spans="2:11" ht="13.5">
      <c r="B63">
        <f>IF('男子個人'!C30=0,"",'男子個人'!C30)</f>
      </c>
      <c r="C63">
        <f>IF('男子個人'!C30=0,"",'男子個人'!$C$8)</f>
      </c>
      <c r="D63">
        <f>IF('男子個人'!K30=0,"",'男子個人'!K30)</f>
      </c>
      <c r="E63">
        <f>IF('男子個人'!E30=0,"",'男子個人'!E30)</f>
      </c>
      <c r="F63">
        <f>IF('男子個人'!F30=0,"",'男子個人'!F30)</f>
      </c>
      <c r="G63">
        <f>IF('男子個人'!G30=0,"",'男子個人'!G30)</f>
      </c>
      <c r="H63">
        <f>IF('男子個人'!H30=0,"",'男子個人'!H30)</f>
      </c>
      <c r="I63">
        <f>IF('男子個人'!I30=0,"",'男子個人'!I30)</f>
      </c>
      <c r="K63">
        <f>IF('男子個人'!D30="","",'男子個人'!D30)</f>
      </c>
    </row>
    <row r="64" spans="2:11" ht="13.5">
      <c r="B64">
        <f>IF('男子個人'!C31=0,"",'男子個人'!C31)</f>
      </c>
      <c r="C64">
        <f>IF('男子個人'!C31=0,"",'男子個人'!$C$8)</f>
      </c>
      <c r="D64">
        <f>IF('男子個人'!K31=0,"",'男子個人'!K31)</f>
      </c>
      <c r="E64">
        <f>IF('男子個人'!E31=0,"",'男子個人'!E31)</f>
      </c>
      <c r="F64">
        <f>IF('男子個人'!F31=0,"",'男子個人'!F31)</f>
      </c>
      <c r="G64">
        <f>IF('男子個人'!G31=0,"",'男子個人'!G31)</f>
      </c>
      <c r="H64">
        <f>IF('男子個人'!H31=0,"",'男子個人'!H31)</f>
      </c>
      <c r="I64">
        <f>IF('男子個人'!I31=0,"",'男子個人'!I31)</f>
      </c>
      <c r="K64">
        <f>IF('男子個人'!D31="","",'男子個人'!D31)</f>
      </c>
    </row>
    <row r="65" spans="2:11" ht="13.5">
      <c r="B65">
        <f>IF('男子個人'!C44=0,"",'男子個人'!C44)</f>
      </c>
      <c r="C65">
        <f>IF('男子個人'!C44=0,"",'男子個人'!$C$8)</f>
      </c>
      <c r="D65">
        <f>IF('男子個人'!K44=0,"",'男子個人'!K44)</f>
      </c>
      <c r="E65">
        <f>IF('男子個人'!E33=0,"",'男子個人'!E33)</f>
      </c>
      <c r="F65">
        <f>IF('男子個人'!F33=0,"",'男子個人'!F33)</f>
      </c>
      <c r="G65">
        <f>IF('男子個人'!G33=0,"",'男子個人'!G33)</f>
      </c>
      <c r="H65">
        <f>IF('男子個人'!H33=0,"",'男子個人'!H33)</f>
      </c>
      <c r="I65">
        <f>IF('男子個人'!I33=0,"",'男子個人'!I33)</f>
      </c>
      <c r="K65">
        <f>IF('男子個人'!D44="","",'男子個人'!D44)</f>
      </c>
    </row>
    <row r="66" spans="2:11" ht="13.5">
      <c r="B66">
        <f>IF('男子個人'!C45=0,"",'男子個人'!C45)</f>
      </c>
      <c r="C66">
        <f>IF('男子個人'!C45=0,"",'男子個人'!$C$8)</f>
      </c>
      <c r="D66">
        <f>IF('男子個人'!K45=0,"",'男子個人'!K45)</f>
      </c>
      <c r="E66">
        <f>IF('男子個人'!E34=0,"",'男子個人'!E34)</f>
      </c>
      <c r="F66">
        <f>IF('男子個人'!F34=0,"",'男子個人'!F34)</f>
      </c>
      <c r="G66">
        <f>IF('男子個人'!G34=0,"",'男子個人'!G34)</f>
      </c>
      <c r="H66">
        <f>IF('男子個人'!H34=0,"",'男子個人'!H34)</f>
      </c>
      <c r="I66">
        <f>IF('男子個人'!I34=0,"",'男子個人'!I34)</f>
      </c>
      <c r="K66">
        <f>IF('男子個人'!D45="","",'男子個人'!D45)</f>
      </c>
    </row>
    <row r="67" spans="2:11" ht="13.5">
      <c r="B67">
        <f>IF('男子個人'!C46=0,"",'男子個人'!C46)</f>
      </c>
      <c r="C67">
        <f>IF('男子個人'!C46=0,"",'男子個人'!$C$8)</f>
      </c>
      <c r="D67">
        <f>IF('男子個人'!K46=0,"",'男子個人'!K46)</f>
      </c>
      <c r="E67">
        <f>IF('男子個人'!E35=0,"",'男子個人'!E35)</f>
      </c>
      <c r="F67">
        <f>IF('男子個人'!F35=0,"",'男子個人'!F35)</f>
      </c>
      <c r="G67">
        <f>IF('男子個人'!G35=0,"",'男子個人'!G35)</f>
      </c>
      <c r="H67">
        <f>IF('男子個人'!H35=0,"",'男子個人'!H35)</f>
      </c>
      <c r="I67">
        <f>IF('男子個人'!I35=0,"",'男子個人'!I35)</f>
      </c>
      <c r="K67">
        <f>IF('男子個人'!D46="","",'男子個人'!D46)</f>
      </c>
    </row>
    <row r="68" spans="2:11" ht="13.5">
      <c r="B68">
        <f>IF('男子個人'!C47=0,"",'男子個人'!C47)</f>
      </c>
      <c r="C68">
        <f>IF('男子個人'!C47=0,"",'男子個人'!$C$8)</f>
      </c>
      <c r="D68">
        <f>IF('男子個人'!K47=0,"",'男子個人'!K47)</f>
      </c>
      <c r="E68">
        <f>IF('男子個人'!E36=0,"",'男子個人'!E36)</f>
      </c>
      <c r="F68">
        <f>IF('男子個人'!F36=0,"",'男子個人'!F36)</f>
      </c>
      <c r="G68">
        <f>IF('男子個人'!G36=0,"",'男子個人'!G36)</f>
      </c>
      <c r="H68">
        <f>IF('男子個人'!H36=0,"",'男子個人'!H36)</f>
      </c>
      <c r="I68">
        <f>IF('男子個人'!I36=0,"",'男子個人'!I36)</f>
      </c>
      <c r="K68">
        <f>IF('男子個人'!D47="","",'男子個人'!D47)</f>
      </c>
    </row>
    <row r="69" spans="2:11" ht="13.5">
      <c r="B69">
        <f>IF('男子個人'!C48=0,"",'男子個人'!C48)</f>
      </c>
      <c r="C69">
        <f>IF('男子個人'!C48=0,"",'男子個人'!$C$8)</f>
      </c>
      <c r="D69">
        <f>IF('男子個人'!K48=0,"",'男子個人'!K48)</f>
      </c>
      <c r="E69">
        <f>IF('男子個人'!E37=0,"",'男子個人'!E37)</f>
      </c>
      <c r="F69">
        <f>IF('男子個人'!F37=0,"",'男子個人'!F37)</f>
      </c>
      <c r="G69">
        <f>IF('男子個人'!G37=0,"",'男子個人'!G37)</f>
      </c>
      <c r="H69">
        <f>IF('男子個人'!H37=0,"",'男子個人'!H37)</f>
      </c>
      <c r="I69">
        <f>IF('男子個人'!I37=0,"",'男子個人'!I37)</f>
      </c>
      <c r="K69">
        <f>IF('男子個人'!D48="","",'男子個人'!D48)</f>
      </c>
    </row>
    <row r="70" spans="2:11" ht="13.5">
      <c r="B70">
        <f>IF('男子個人'!C49=0,"",'男子個人'!C49)</f>
      </c>
      <c r="C70">
        <f>IF('男子個人'!C49=0,"",'男子個人'!$C$8)</f>
      </c>
      <c r="D70">
        <f>IF('男子個人'!K49=0,"",'男子個人'!K49)</f>
      </c>
      <c r="E70">
        <f>IF('男子個人'!E38=0,"",'男子個人'!E38)</f>
      </c>
      <c r="F70">
        <f>IF('男子個人'!F38=0,"",'男子個人'!F38)</f>
      </c>
      <c r="G70">
        <f>IF('男子個人'!G38=0,"",'男子個人'!G38)</f>
      </c>
      <c r="H70">
        <f>IF('男子個人'!H38=0,"",'男子個人'!H38)</f>
      </c>
      <c r="I70">
        <f>IF('男子個人'!I38=0,"",'男子個人'!I38)</f>
      </c>
      <c r="K70">
        <f>IF('男子個人'!D49="","",'男子個人'!D49)</f>
      </c>
    </row>
    <row r="71" spans="2:11" ht="13.5">
      <c r="B71">
        <f>IF('男子個人'!C50=0,"",'男子個人'!C50)</f>
      </c>
      <c r="C71">
        <f>IF('男子個人'!C50=0,"",'男子個人'!$C$8)</f>
      </c>
      <c r="D71">
        <f>IF('男子個人'!K50=0,"",'男子個人'!K50)</f>
      </c>
      <c r="E71">
        <f>IF('男子個人'!E39=0,"",'男子個人'!E39)</f>
      </c>
      <c r="F71">
        <f>IF('男子個人'!F39=0,"",'男子個人'!F39)</f>
      </c>
      <c r="G71">
        <f>IF('男子個人'!G39=0,"",'男子個人'!G39)</f>
      </c>
      <c r="H71">
        <f>IF('男子個人'!H39=0,"",'男子個人'!H39)</f>
      </c>
      <c r="I71">
        <f>IF('男子個人'!I39=0,"",'男子個人'!I39)</f>
      </c>
      <c r="K71">
        <f>IF('男子個人'!D50="","",'男子個人'!D50)</f>
      </c>
    </row>
    <row r="72" spans="2:11" ht="13.5">
      <c r="B72">
        <f>IF('男子個人'!C51=0,"",'男子個人'!C51)</f>
      </c>
      <c r="C72">
        <f>IF('男子個人'!C51=0,"",'男子個人'!$C$8)</f>
      </c>
      <c r="D72">
        <f>IF('男子個人'!K51=0,"",'男子個人'!K51)</f>
      </c>
      <c r="K72">
        <f>IF('男子個人'!D51="","",'男子個人'!D51)</f>
      </c>
    </row>
    <row r="73" spans="2:11" ht="13.5">
      <c r="B73">
        <f>IF('男子個人'!C52=0,"",'男子個人'!C52)</f>
      </c>
      <c r="C73">
        <f>IF('男子個人'!C52=0,"",'男子個人'!$C$8)</f>
      </c>
      <c r="D73">
        <f>IF('男子個人'!K52=0,"",'男子個人'!K52)</f>
      </c>
      <c r="K73">
        <f>IF('男子個人'!D52="","",'男子個人'!D52)</f>
      </c>
    </row>
  </sheetData>
  <sheetProtection/>
  <mergeCells count="1">
    <mergeCell ref="A1:C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8">
    <tabColor rgb="FF7030A0"/>
  </sheetPr>
  <dimension ref="A1:J81"/>
  <sheetViews>
    <sheetView showGridLines="0" showRowColHeaders="0" tabSelected="1" zoomScalePageLayoutView="0" workbookViewId="0" topLeftCell="A1">
      <selection activeCell="E87" sqref="E87"/>
    </sheetView>
  </sheetViews>
  <sheetFormatPr defaultColWidth="9.00390625" defaultRowHeight="13.5"/>
  <cols>
    <col min="1" max="1" width="3.625" style="0" customWidth="1"/>
    <col min="2" max="2" width="12.00390625" style="0" customWidth="1"/>
    <col min="3" max="3" width="7.375" style="0" customWidth="1"/>
    <col min="7" max="7" width="11.00390625" style="0" customWidth="1"/>
  </cols>
  <sheetData>
    <row r="1" spans="1:9" ht="18.75">
      <c r="A1" s="58"/>
      <c r="B1" s="151" t="s">
        <v>70</v>
      </c>
      <c r="C1" s="151"/>
      <c r="D1" s="151"/>
      <c r="E1" s="151"/>
      <c r="F1" s="151"/>
      <c r="G1" s="151"/>
      <c r="H1" s="151"/>
      <c r="I1" s="151"/>
    </row>
    <row r="3" spans="2:9" ht="13.5" customHeight="1">
      <c r="B3" s="155" t="s">
        <v>246</v>
      </c>
      <c r="C3" s="155"/>
      <c r="D3" s="155"/>
      <c r="E3" s="155"/>
      <c r="F3" s="155"/>
      <c r="G3" s="155"/>
      <c r="H3" s="155"/>
      <c r="I3" s="155"/>
    </row>
    <row r="4" spans="2:9" ht="13.5" customHeight="1">
      <c r="B4" s="155"/>
      <c r="C4" s="155"/>
      <c r="D4" s="155"/>
      <c r="E4" s="155"/>
      <c r="F4" s="155"/>
      <c r="G4" s="155"/>
      <c r="H4" s="155"/>
      <c r="I4" s="155"/>
    </row>
    <row r="5" spans="2:9" ht="13.5" customHeight="1">
      <c r="B5" s="155"/>
      <c r="C5" s="155"/>
      <c r="D5" s="155"/>
      <c r="E5" s="155"/>
      <c r="F5" s="155"/>
      <c r="G5" s="155"/>
      <c r="H5" s="155"/>
      <c r="I5" s="155"/>
    </row>
    <row r="6" spans="2:9" ht="13.5">
      <c r="B6" s="155"/>
      <c r="C6" s="155"/>
      <c r="D6" s="155"/>
      <c r="E6" s="155"/>
      <c r="F6" s="155"/>
      <c r="G6" s="155"/>
      <c r="H6" s="155"/>
      <c r="I6" s="155"/>
    </row>
    <row r="7" spans="2:9" ht="13.5">
      <c r="B7" s="42"/>
      <c r="C7" s="42"/>
      <c r="D7" s="42"/>
      <c r="E7" s="42"/>
      <c r="F7" s="42"/>
      <c r="G7" s="42"/>
      <c r="H7" s="42"/>
      <c r="I7" s="42"/>
    </row>
    <row r="8" spans="1:9" ht="13.5">
      <c r="A8" s="58">
        <v>1</v>
      </c>
      <c r="B8" s="42" t="s">
        <v>72</v>
      </c>
      <c r="C8" s="42"/>
      <c r="D8" s="42"/>
      <c r="E8" s="42"/>
      <c r="F8" s="42"/>
      <c r="G8" s="42"/>
      <c r="H8" s="42"/>
      <c r="I8" s="42"/>
    </row>
    <row r="9" spans="2:4" ht="13.5">
      <c r="B9" s="44" t="s">
        <v>80</v>
      </c>
      <c r="C9" s="43"/>
      <c r="D9" t="s">
        <v>71</v>
      </c>
    </row>
    <row r="10" spans="2:3" ht="6" customHeight="1">
      <c r="B10" s="44"/>
      <c r="C10" s="46"/>
    </row>
    <row r="11" spans="2:3" ht="13.5">
      <c r="B11" s="44" t="s">
        <v>80</v>
      </c>
      <c r="C11" t="s">
        <v>73</v>
      </c>
    </row>
    <row r="12" ht="6" customHeight="1">
      <c r="B12" s="44"/>
    </row>
    <row r="13" spans="2:3" ht="13.5">
      <c r="B13" s="44" t="s">
        <v>80</v>
      </c>
      <c r="C13" t="s">
        <v>74</v>
      </c>
    </row>
    <row r="14" ht="6" customHeight="1">
      <c r="B14" s="44"/>
    </row>
    <row r="15" spans="2:3" ht="13.5">
      <c r="B15" s="44" t="s">
        <v>80</v>
      </c>
      <c r="C15" t="s">
        <v>76</v>
      </c>
    </row>
    <row r="16" spans="6:7" ht="13.5">
      <c r="F16" s="153" t="s">
        <v>89</v>
      </c>
      <c r="G16" s="153"/>
    </row>
    <row r="17" spans="6:7" ht="13.5">
      <c r="F17" s="153"/>
      <c r="G17" s="153"/>
    </row>
    <row r="20" spans="1:2" ht="13.5">
      <c r="A20" s="58">
        <v>2</v>
      </c>
      <c r="B20" t="s">
        <v>75</v>
      </c>
    </row>
    <row r="21" spans="2:4" ht="13.5">
      <c r="B21" s="44" t="s">
        <v>80</v>
      </c>
      <c r="C21" s="43"/>
      <c r="D21" t="s">
        <v>77</v>
      </c>
    </row>
    <row r="22" spans="2:3" ht="6" customHeight="1">
      <c r="B22" s="44"/>
      <c r="C22" s="46"/>
    </row>
    <row r="23" spans="2:3" ht="13.5">
      <c r="B23" s="44" t="s">
        <v>80</v>
      </c>
      <c r="C23" t="s">
        <v>78</v>
      </c>
    </row>
    <row r="24" ht="13.5">
      <c r="D24" t="s">
        <v>79</v>
      </c>
    </row>
    <row r="25" ht="6" customHeight="1"/>
    <row r="26" spans="2:3" ht="13.5">
      <c r="B26" s="44" t="s">
        <v>80</v>
      </c>
      <c r="C26" t="s">
        <v>81</v>
      </c>
    </row>
    <row r="27" ht="6" customHeight="1">
      <c r="B27" s="44"/>
    </row>
    <row r="28" spans="2:3" ht="13.5">
      <c r="B28" s="44" t="s">
        <v>59</v>
      </c>
      <c r="C28" t="s">
        <v>87</v>
      </c>
    </row>
    <row r="29" spans="2:10" ht="13.5">
      <c r="B29" s="44"/>
      <c r="F29" s="153" t="s">
        <v>90</v>
      </c>
      <c r="G29" s="153"/>
      <c r="I29" s="156"/>
      <c r="J29" s="156"/>
    </row>
    <row r="30" spans="6:10" ht="13.5">
      <c r="F30" s="153"/>
      <c r="G30" s="153"/>
      <c r="I30" s="156"/>
      <c r="J30" s="156"/>
    </row>
    <row r="31" spans="6:10" ht="13.5">
      <c r="F31" s="153" t="s">
        <v>92</v>
      </c>
      <c r="G31" s="153"/>
      <c r="I31" s="21"/>
      <c r="J31" s="21"/>
    </row>
    <row r="32" spans="6:10" ht="13.5">
      <c r="F32" s="153"/>
      <c r="G32" s="153"/>
      <c r="I32" s="21"/>
      <c r="J32" s="21"/>
    </row>
    <row r="33" spans="6:10" ht="13.5">
      <c r="F33" s="47"/>
      <c r="G33" s="47"/>
      <c r="I33" s="21"/>
      <c r="J33" s="21"/>
    </row>
    <row r="34" spans="6:10" ht="13.5">
      <c r="F34" s="47"/>
      <c r="G34" s="47"/>
      <c r="I34" s="21"/>
      <c r="J34" s="21"/>
    </row>
    <row r="35" spans="1:2" ht="13.5">
      <c r="A35" s="58">
        <v>3</v>
      </c>
      <c r="B35" s="45" t="s">
        <v>82</v>
      </c>
    </row>
    <row r="36" spans="2:3" ht="13.5">
      <c r="B36" s="44" t="s">
        <v>80</v>
      </c>
      <c r="C36" t="s">
        <v>84</v>
      </c>
    </row>
    <row r="37" ht="6" customHeight="1">
      <c r="B37" s="44"/>
    </row>
    <row r="38" spans="2:3" ht="13.5">
      <c r="B38" s="44" t="s">
        <v>59</v>
      </c>
      <c r="C38" t="s">
        <v>85</v>
      </c>
    </row>
    <row r="39" ht="13.5">
      <c r="C39" t="s">
        <v>86</v>
      </c>
    </row>
    <row r="40" spans="3:7" ht="148.5">
      <c r="C40" s="159" t="s">
        <v>332</v>
      </c>
      <c r="D40" s="159"/>
      <c r="E40" s="159"/>
      <c r="F40" s="159"/>
      <c r="G40" s="159"/>
    </row>
    <row r="41" spans="3:7" ht="13.5">
      <c r="C41" s="159"/>
      <c r="D41" s="159"/>
      <c r="E41" s="159"/>
      <c r="F41" s="159"/>
      <c r="G41" s="159"/>
    </row>
    <row r="42" spans="3:7" ht="13.5">
      <c r="C42" s="159"/>
      <c r="D42" s="159"/>
      <c r="E42" s="159"/>
      <c r="F42" s="159"/>
      <c r="G42" s="159"/>
    </row>
    <row r="43" spans="2:3" ht="13.5">
      <c r="B43" s="44" t="s">
        <v>59</v>
      </c>
      <c r="C43" t="s">
        <v>88</v>
      </c>
    </row>
    <row r="44" spans="6:7" ht="13.5">
      <c r="F44" s="152" t="s">
        <v>256</v>
      </c>
      <c r="G44" s="152"/>
    </row>
    <row r="45" spans="6:7" ht="13.5">
      <c r="F45" s="152"/>
      <c r="G45" s="152"/>
    </row>
    <row r="46" spans="6:7" ht="13.5">
      <c r="F46" s="160" t="s">
        <v>257</v>
      </c>
      <c r="G46" s="160"/>
    </row>
    <row r="47" spans="6:7" ht="13.5">
      <c r="F47" s="160"/>
      <c r="G47" s="160"/>
    </row>
    <row r="48" spans="6:7" ht="13.5">
      <c r="F48" s="152" t="s">
        <v>93</v>
      </c>
      <c r="G48" s="152"/>
    </row>
    <row r="49" spans="6:7" ht="13.5">
      <c r="F49" s="152"/>
      <c r="G49" s="152"/>
    </row>
    <row r="50" spans="6:7" ht="13.5">
      <c r="F50" s="110"/>
      <c r="G50" s="110"/>
    </row>
    <row r="51" spans="1:2" ht="13.5">
      <c r="A51" s="58">
        <v>4</v>
      </c>
      <c r="B51" t="s">
        <v>321</v>
      </c>
    </row>
    <row r="52" spans="2:4" ht="13.5">
      <c r="B52" s="44" t="s">
        <v>59</v>
      </c>
      <c r="C52" s="43"/>
      <c r="D52" t="s">
        <v>100</v>
      </c>
    </row>
    <row r="53" ht="6" customHeight="1"/>
    <row r="54" spans="2:3" ht="13.5">
      <c r="B54" s="44" t="s">
        <v>59</v>
      </c>
      <c r="C54" t="s">
        <v>199</v>
      </c>
    </row>
    <row r="55" ht="6" customHeight="1"/>
    <row r="56" spans="2:3" ht="13.5">
      <c r="B56" s="44" t="s">
        <v>59</v>
      </c>
      <c r="C56" t="s">
        <v>200</v>
      </c>
    </row>
    <row r="57" spans="6:7" ht="13.5">
      <c r="F57" s="153" t="s">
        <v>320</v>
      </c>
      <c r="G57" s="153"/>
    </row>
    <row r="58" spans="6:7" ht="13.5">
      <c r="F58" s="153"/>
      <c r="G58" s="153"/>
    </row>
    <row r="59" spans="1:2" ht="13.5">
      <c r="A59" s="58">
        <v>5</v>
      </c>
      <c r="B59" t="s">
        <v>94</v>
      </c>
    </row>
    <row r="60" spans="2:3" ht="21">
      <c r="B60" s="44" t="s">
        <v>80</v>
      </c>
      <c r="C60" t="s">
        <v>329</v>
      </c>
    </row>
    <row r="61" spans="2:3" ht="13.5">
      <c r="B61" s="44" t="s">
        <v>59</v>
      </c>
      <c r="C61" t="s">
        <v>95</v>
      </c>
    </row>
    <row r="62" spans="5:7" ht="17.25">
      <c r="E62" s="154" t="s">
        <v>98</v>
      </c>
      <c r="F62" s="154"/>
      <c r="G62" s="154"/>
    </row>
    <row r="63" spans="1:2" ht="13.5">
      <c r="A63" s="58">
        <v>6</v>
      </c>
      <c r="B63" t="s">
        <v>96</v>
      </c>
    </row>
    <row r="64" spans="2:3" ht="13.5">
      <c r="B64" s="44" t="s">
        <v>59</v>
      </c>
      <c r="C64" t="s">
        <v>97</v>
      </c>
    </row>
    <row r="66" spans="1:5" ht="13.5">
      <c r="A66" s="58"/>
      <c r="D66" s="109"/>
      <c r="E66" s="109"/>
    </row>
    <row r="67" spans="4:5" ht="13.5">
      <c r="D67" s="109"/>
      <c r="E67" s="109"/>
    </row>
    <row r="68" spans="4:6" ht="13.5">
      <c r="D68" s="150" t="s">
        <v>89</v>
      </c>
      <c r="E68" s="150"/>
      <c r="F68" s="150"/>
    </row>
    <row r="69" spans="4:6" ht="13.5">
      <c r="D69" s="150"/>
      <c r="E69" s="150"/>
      <c r="F69" s="150"/>
    </row>
    <row r="70" spans="4:6" ht="13.5">
      <c r="D70" s="150" t="s">
        <v>90</v>
      </c>
      <c r="E70" s="150"/>
      <c r="F70" s="150"/>
    </row>
    <row r="71" spans="4:6" ht="13.5">
      <c r="D71" s="150"/>
      <c r="E71" s="150"/>
      <c r="F71" s="150"/>
    </row>
    <row r="72" spans="4:6" ht="13.5">
      <c r="D72" s="150" t="s">
        <v>92</v>
      </c>
      <c r="E72" s="150"/>
      <c r="F72" s="150"/>
    </row>
    <row r="73" spans="4:6" ht="13.5">
      <c r="D73" s="150"/>
      <c r="E73" s="150"/>
      <c r="F73" s="150"/>
    </row>
    <row r="74" spans="4:6" ht="13.5">
      <c r="D74" s="158" t="s">
        <v>256</v>
      </c>
      <c r="E74" s="158"/>
      <c r="F74" s="158"/>
    </row>
    <row r="75" spans="4:6" ht="13.5">
      <c r="D75" s="158"/>
      <c r="E75" s="158"/>
      <c r="F75" s="158"/>
    </row>
    <row r="76" spans="4:6" ht="13.5">
      <c r="D76" s="157" t="s">
        <v>264</v>
      </c>
      <c r="E76" s="157"/>
      <c r="F76" s="157"/>
    </row>
    <row r="77" spans="4:6" ht="13.5">
      <c r="D77" s="157"/>
      <c r="E77" s="157"/>
      <c r="F77" s="157"/>
    </row>
    <row r="78" spans="4:6" ht="13.5">
      <c r="D78" s="150" t="s">
        <v>93</v>
      </c>
      <c r="E78" s="150"/>
      <c r="F78" s="150"/>
    </row>
    <row r="79" spans="4:6" ht="13.5">
      <c r="D79" s="150"/>
      <c r="E79" s="150"/>
      <c r="F79" s="150"/>
    </row>
    <row r="80" spans="4:6" ht="13.5">
      <c r="D80" s="150" t="s">
        <v>320</v>
      </c>
      <c r="E80" s="150"/>
      <c r="F80" s="150"/>
    </row>
    <row r="81" spans="4:6" ht="13.5">
      <c r="D81" s="150"/>
      <c r="E81" s="150"/>
      <c r="F81" s="150"/>
    </row>
  </sheetData>
  <sheetProtection selectLockedCells="1"/>
  <mergeCells count="19">
    <mergeCell ref="D72:F73"/>
    <mergeCell ref="D76:F77"/>
    <mergeCell ref="D74:F75"/>
    <mergeCell ref="F31:G32"/>
    <mergeCell ref="F44:G45"/>
    <mergeCell ref="C40:G42"/>
    <mergeCell ref="F46:G47"/>
    <mergeCell ref="D68:F69"/>
    <mergeCell ref="D70:F71"/>
    <mergeCell ref="D80:F81"/>
    <mergeCell ref="D78:F79"/>
    <mergeCell ref="B1:I1"/>
    <mergeCell ref="F48:G49"/>
    <mergeCell ref="F57:G58"/>
    <mergeCell ref="E62:G62"/>
    <mergeCell ref="B3:I6"/>
    <mergeCell ref="F16:G17"/>
    <mergeCell ref="F29:G30"/>
    <mergeCell ref="I29:J30"/>
  </mergeCells>
  <hyperlinks>
    <hyperlink ref="F16:G17" location="申込書その１!A1" display="申込書その１へ行く"/>
    <hyperlink ref="F29:G30" location="女子団体!A1" display="女子団体申込書へ行く"/>
    <hyperlink ref="F31:G32" location="男子団体!A1" display="男子団体申込書へ行く"/>
    <hyperlink ref="F44:G45" location="'女子個人種目別、総合予選決勝'!Print_Area" display="女子個人予選申込書へ行く"/>
    <hyperlink ref="F48:G49" location="男子個人!A1" display="男子個人申込書へ行く"/>
    <hyperlink ref="F57:G58" location="女子推薦役員!Print_Area" display="女子推薦審判へ行く"/>
    <hyperlink ref="E62:G62" r:id="rId1" display="rgaichi@yahoo.co.jp"/>
    <hyperlink ref="D68:E69" location="申込書その１!A1" display="申込書その１へ行く"/>
    <hyperlink ref="D70:E71" location="女子団体!A1" display="女子団体申込書へ行く"/>
    <hyperlink ref="D72:E73" location="男子団体!A1" display="男子団体申込書へ行く"/>
    <hyperlink ref="D78:E79" location="男子個人!A1" display="男子個人申込書へ行く"/>
    <hyperlink ref="D80:E81" location="女子推薦審判!A1" display="女子推薦審判へ行く"/>
    <hyperlink ref="F46:G47" location="女子個人決勝!Print_Area" display="女子個人決勝申込書へ行く"/>
    <hyperlink ref="D74:E75" location="'女子個人種目別、総合予選決勝'!Print_Area" display="女子個人予選申込書へ行く"/>
    <hyperlink ref="D76:E77" location="女子個人決勝!Print_Area" display="女子個人決勝申込書へ行く"/>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1:O41"/>
  <sheetViews>
    <sheetView zoomScalePageLayoutView="0" workbookViewId="0" topLeftCell="A10">
      <selection activeCell="O16" sqref="O16"/>
    </sheetView>
  </sheetViews>
  <sheetFormatPr defaultColWidth="9.00390625" defaultRowHeight="13.5"/>
  <cols>
    <col min="1" max="1" width="11.875" style="1" customWidth="1"/>
    <col min="2" max="2" width="8.00390625" style="1" customWidth="1"/>
    <col min="3" max="3" width="5.875" style="1" customWidth="1"/>
    <col min="4" max="4" width="14.50390625" style="1" customWidth="1"/>
    <col min="5" max="5" width="4.375" style="1" customWidth="1"/>
    <col min="6" max="6" width="11.625" style="1" customWidth="1"/>
    <col min="7" max="10" width="5.50390625" style="1" customWidth="1"/>
    <col min="11" max="11" width="9.00390625" style="1" customWidth="1"/>
    <col min="12" max="13" width="6.75390625" style="1" customWidth="1"/>
    <col min="14" max="16384" width="9.00390625" style="1" customWidth="1"/>
  </cols>
  <sheetData>
    <row r="1" spans="1:13" ht="30.75" customHeight="1">
      <c r="A1" s="174" t="str">
        <f>IF('入力場所'!B1="","",'入力場所'!B2)</f>
        <v>第５０回愛知県ジュニア新体操選手権参加申込書</v>
      </c>
      <c r="B1" s="174"/>
      <c r="C1" s="174"/>
      <c r="D1" s="174"/>
      <c r="E1" s="174"/>
      <c r="F1" s="174"/>
      <c r="G1" s="174"/>
      <c r="H1" s="174"/>
      <c r="I1" s="174"/>
      <c r="J1" s="174"/>
      <c r="K1" s="174"/>
      <c r="L1" s="174"/>
      <c r="M1" s="174"/>
    </row>
    <row r="2" spans="1:13" ht="20.25" customHeight="1">
      <c r="A2" s="35"/>
      <c r="B2" s="35"/>
      <c r="C2" s="35"/>
      <c r="D2" s="35"/>
      <c r="E2" s="35"/>
      <c r="F2" s="35"/>
      <c r="G2" s="35"/>
      <c r="H2" s="35"/>
      <c r="I2" s="35"/>
      <c r="J2" s="35"/>
      <c r="K2" s="35"/>
      <c r="L2" s="35"/>
      <c r="M2" s="35"/>
    </row>
    <row r="3" spans="1:13" ht="38.25" customHeight="1">
      <c r="A3" s="35"/>
      <c r="B3" s="35"/>
      <c r="C3" s="35"/>
      <c r="D3" s="35"/>
      <c r="E3" s="35"/>
      <c r="F3" s="35"/>
      <c r="G3" s="35"/>
      <c r="H3" s="35"/>
      <c r="I3" s="76"/>
      <c r="J3" s="35"/>
      <c r="K3" s="35"/>
      <c r="L3" s="35"/>
      <c r="M3" s="77" t="s">
        <v>21</v>
      </c>
    </row>
    <row r="4" spans="1:13" s="17" customFormat="1" ht="33.75" customHeight="1">
      <c r="A4" s="161" t="s">
        <v>0</v>
      </c>
      <c r="B4" s="162"/>
      <c r="C4" s="175"/>
      <c r="D4" s="176"/>
      <c r="E4" s="176"/>
      <c r="F4" s="176"/>
      <c r="G4" s="176"/>
      <c r="H4" s="176"/>
      <c r="I4" s="176"/>
      <c r="J4" s="176"/>
      <c r="K4" s="176"/>
      <c r="L4" s="176"/>
      <c r="M4" s="177"/>
    </row>
    <row r="5" spans="1:13" s="17" customFormat="1" ht="21.75" customHeight="1">
      <c r="A5" s="178" t="s">
        <v>1</v>
      </c>
      <c r="B5" s="179"/>
      <c r="C5" s="78" t="s">
        <v>205</v>
      </c>
      <c r="D5" s="79"/>
      <c r="E5" s="80"/>
      <c r="F5" s="80"/>
      <c r="G5" s="80"/>
      <c r="H5" s="80"/>
      <c r="I5" s="80"/>
      <c r="J5" s="80"/>
      <c r="K5" s="81"/>
      <c r="L5" s="81"/>
      <c r="M5" s="81"/>
    </row>
    <row r="6" spans="1:13" s="17" customFormat="1" ht="12.75" customHeight="1">
      <c r="A6" s="168"/>
      <c r="B6" s="169"/>
      <c r="C6" s="182"/>
      <c r="D6" s="183"/>
      <c r="E6" s="183"/>
      <c r="F6" s="183"/>
      <c r="G6" s="183"/>
      <c r="H6" s="183"/>
      <c r="I6" s="183"/>
      <c r="J6" s="183"/>
      <c r="K6" s="183"/>
      <c r="L6" s="183"/>
      <c r="M6" s="184"/>
    </row>
    <row r="7" spans="1:13" s="17" customFormat="1" ht="12.75" customHeight="1">
      <c r="A7" s="168"/>
      <c r="B7" s="169"/>
      <c r="C7" s="185"/>
      <c r="D7" s="186"/>
      <c r="E7" s="186"/>
      <c r="F7" s="186"/>
      <c r="G7" s="186"/>
      <c r="H7" s="186"/>
      <c r="I7" s="186"/>
      <c r="J7" s="186"/>
      <c r="K7" s="186"/>
      <c r="L7" s="186"/>
      <c r="M7" s="187"/>
    </row>
    <row r="8" spans="1:13" s="17" customFormat="1" ht="12.75" customHeight="1">
      <c r="A8" s="180"/>
      <c r="B8" s="181"/>
      <c r="C8" s="188"/>
      <c r="D8" s="167"/>
      <c r="E8" s="167"/>
      <c r="F8" s="167"/>
      <c r="G8" s="167"/>
      <c r="H8" s="167"/>
      <c r="I8" s="167"/>
      <c r="J8" s="167"/>
      <c r="K8" s="167"/>
      <c r="L8" s="167"/>
      <c r="M8" s="189"/>
    </row>
    <row r="9" spans="1:13" s="17" customFormat="1" ht="27.75" customHeight="1">
      <c r="A9" s="83" t="s">
        <v>206</v>
      </c>
      <c r="B9" s="84" t="s">
        <v>207</v>
      </c>
      <c r="C9" s="190"/>
      <c r="D9" s="191"/>
      <c r="E9" s="191"/>
      <c r="F9" s="191"/>
      <c r="G9" s="78"/>
      <c r="H9" s="82"/>
      <c r="I9" s="82"/>
      <c r="J9" s="82"/>
      <c r="K9" s="81"/>
      <c r="L9" s="81"/>
      <c r="M9" s="81"/>
    </row>
    <row r="10" spans="1:13" s="17" customFormat="1" ht="27.75" customHeight="1">
      <c r="A10" s="192" t="s">
        <v>208</v>
      </c>
      <c r="B10" s="84" t="s">
        <v>209</v>
      </c>
      <c r="C10" s="194"/>
      <c r="D10" s="194"/>
      <c r="E10" s="194"/>
      <c r="F10" s="194"/>
      <c r="G10" s="81"/>
      <c r="H10" s="81"/>
      <c r="I10" s="81"/>
      <c r="J10" s="81"/>
      <c r="K10" s="81"/>
      <c r="L10" s="81"/>
      <c r="M10" s="81"/>
    </row>
    <row r="11" spans="1:13" s="17" customFormat="1" ht="27.75" customHeight="1">
      <c r="A11" s="193"/>
      <c r="B11" s="84" t="s">
        <v>207</v>
      </c>
      <c r="C11" s="195"/>
      <c r="D11" s="196"/>
      <c r="E11" s="196"/>
      <c r="F11" s="197"/>
      <c r="G11" s="81"/>
      <c r="H11" s="81"/>
      <c r="I11" s="81"/>
      <c r="J11" s="81"/>
      <c r="K11" s="81"/>
      <c r="L11" s="81"/>
      <c r="M11" s="81"/>
    </row>
    <row r="12" spans="1:13" s="17" customFormat="1" ht="12.75" customHeight="1">
      <c r="A12" s="82"/>
      <c r="B12" s="82"/>
      <c r="C12" s="82"/>
      <c r="D12" s="82"/>
      <c r="E12" s="82"/>
      <c r="F12" s="82"/>
      <c r="G12" s="81"/>
      <c r="H12" s="81"/>
      <c r="I12" s="81"/>
      <c r="J12" s="81"/>
      <c r="K12" s="81"/>
      <c r="L12" s="81"/>
      <c r="M12" s="81"/>
    </row>
    <row r="13" spans="1:13" s="17" customFormat="1" ht="33" customHeight="1">
      <c r="A13" s="81" t="s">
        <v>58</v>
      </c>
      <c r="B13" s="81"/>
      <c r="C13" s="81"/>
      <c r="D13" s="81"/>
      <c r="E13" s="81"/>
      <c r="F13" s="81"/>
      <c r="G13" s="81"/>
      <c r="H13" s="81"/>
      <c r="I13" s="81"/>
      <c r="J13" s="81"/>
      <c r="K13" s="81"/>
      <c r="L13" s="81"/>
      <c r="M13" s="81"/>
    </row>
    <row r="14" spans="1:13" s="17" customFormat="1" ht="12" customHeight="1">
      <c r="A14" s="85"/>
      <c r="B14" s="86"/>
      <c r="C14" s="86"/>
      <c r="D14" s="86"/>
      <c r="E14" s="86"/>
      <c r="F14" s="86"/>
      <c r="G14" s="86"/>
      <c r="H14" s="86"/>
      <c r="I14" s="86"/>
      <c r="J14" s="86"/>
      <c r="K14" s="87"/>
      <c r="L14" s="81"/>
      <c r="M14" s="81"/>
    </row>
    <row r="15" spans="1:13" s="17" customFormat="1" ht="30" customHeight="1">
      <c r="A15" s="164" t="s">
        <v>240</v>
      </c>
      <c r="B15" s="165"/>
      <c r="C15" s="80"/>
      <c r="D15" s="89">
        <v>6000</v>
      </c>
      <c r="E15" s="80" t="s">
        <v>210</v>
      </c>
      <c r="F15" s="90"/>
      <c r="G15" s="82" t="s">
        <v>211</v>
      </c>
      <c r="H15" s="166">
        <f aca="true" t="shared" si="0" ref="H15:H21">IF(D15*F15=0,"",D15*F15)</f>
      </c>
      <c r="I15" s="166"/>
      <c r="J15" s="166"/>
      <c r="K15" s="91"/>
      <c r="L15" s="81"/>
      <c r="M15" s="81"/>
    </row>
    <row r="16" spans="1:13" s="17" customFormat="1" ht="30" customHeight="1">
      <c r="A16" s="164" t="s">
        <v>241</v>
      </c>
      <c r="B16" s="165"/>
      <c r="C16" s="80"/>
      <c r="D16" s="89">
        <v>8000</v>
      </c>
      <c r="E16" s="80" t="s">
        <v>210</v>
      </c>
      <c r="F16" s="90"/>
      <c r="G16" s="82" t="s">
        <v>211</v>
      </c>
      <c r="H16" s="166">
        <f t="shared" si="0"/>
      </c>
      <c r="I16" s="166"/>
      <c r="J16" s="166"/>
      <c r="K16" s="91"/>
      <c r="L16" s="81"/>
      <c r="M16" s="81"/>
    </row>
    <row r="17" spans="1:13" s="17" customFormat="1" ht="30" customHeight="1">
      <c r="A17" s="164" t="s">
        <v>243</v>
      </c>
      <c r="B17" s="165"/>
      <c r="C17" s="80"/>
      <c r="D17" s="89">
        <v>6000</v>
      </c>
      <c r="E17" s="80" t="s">
        <v>210</v>
      </c>
      <c r="F17" s="90"/>
      <c r="G17" s="82" t="s">
        <v>211</v>
      </c>
      <c r="H17" s="166">
        <f t="shared" si="0"/>
      </c>
      <c r="I17" s="166"/>
      <c r="J17" s="166"/>
      <c r="K17" s="91"/>
      <c r="L17" s="81"/>
      <c r="M17" s="81"/>
    </row>
    <row r="18" spans="1:13" s="17" customFormat="1" ht="30" customHeight="1">
      <c r="A18" s="164" t="s">
        <v>242</v>
      </c>
      <c r="B18" s="165"/>
      <c r="C18" s="80"/>
      <c r="D18" s="89">
        <v>4000</v>
      </c>
      <c r="E18" s="80" t="s">
        <v>210</v>
      </c>
      <c r="F18" s="92"/>
      <c r="G18" s="82" t="s">
        <v>211</v>
      </c>
      <c r="H18" s="166">
        <f t="shared" si="0"/>
      </c>
      <c r="I18" s="166"/>
      <c r="J18" s="166"/>
      <c r="K18" s="91"/>
      <c r="L18" s="81"/>
      <c r="M18" s="81"/>
    </row>
    <row r="19" spans="1:13" s="17" customFormat="1" ht="30" customHeight="1">
      <c r="A19" s="164" t="s">
        <v>255</v>
      </c>
      <c r="B19" s="165"/>
      <c r="C19" s="80"/>
      <c r="D19" s="89">
        <v>4000</v>
      </c>
      <c r="E19" s="80" t="s">
        <v>210</v>
      </c>
      <c r="F19" s="92"/>
      <c r="G19" s="82" t="s">
        <v>211</v>
      </c>
      <c r="H19" s="166">
        <f>IF(D19*F19=0,"",D19*F19)</f>
      </c>
      <c r="I19" s="166"/>
      <c r="J19" s="166"/>
      <c r="K19" s="91"/>
      <c r="L19" s="81"/>
      <c r="M19" s="81"/>
    </row>
    <row r="20" spans="1:13" s="17" customFormat="1" ht="30" customHeight="1">
      <c r="A20" s="164" t="s">
        <v>245</v>
      </c>
      <c r="B20" s="165"/>
      <c r="C20" s="80"/>
      <c r="D20" s="89">
        <v>1000</v>
      </c>
      <c r="E20" s="80" t="s">
        <v>210</v>
      </c>
      <c r="F20" s="92"/>
      <c r="G20" s="82" t="s">
        <v>211</v>
      </c>
      <c r="H20" s="166">
        <f t="shared" si="0"/>
      </c>
      <c r="I20" s="166"/>
      <c r="J20" s="166"/>
      <c r="K20" s="91"/>
      <c r="L20" s="81"/>
      <c r="M20" s="81"/>
    </row>
    <row r="21" spans="1:13" s="17" customFormat="1" ht="30" customHeight="1">
      <c r="A21" s="164" t="s">
        <v>244</v>
      </c>
      <c r="B21" s="165"/>
      <c r="C21" s="80"/>
      <c r="D21" s="89">
        <v>2500</v>
      </c>
      <c r="E21" s="80" t="s">
        <v>210</v>
      </c>
      <c r="F21" s="92"/>
      <c r="G21" s="82" t="s">
        <v>211</v>
      </c>
      <c r="H21" s="166">
        <f t="shared" si="0"/>
      </c>
      <c r="I21" s="166"/>
      <c r="J21" s="166"/>
      <c r="K21" s="91"/>
      <c r="L21" s="81"/>
      <c r="M21" s="81"/>
    </row>
    <row r="22" spans="1:13" s="17" customFormat="1" ht="30" customHeight="1">
      <c r="A22" s="168" t="s">
        <v>271</v>
      </c>
      <c r="B22" s="169"/>
      <c r="C22" s="80"/>
      <c r="D22" s="89">
        <v>200</v>
      </c>
      <c r="E22" s="80" t="s">
        <v>210</v>
      </c>
      <c r="F22" s="113"/>
      <c r="G22" s="82" t="s">
        <v>211</v>
      </c>
      <c r="H22" s="166">
        <f>IF(D22*F22=0,"",D22*F22)</f>
      </c>
      <c r="I22" s="166"/>
      <c r="J22" s="166"/>
      <c r="K22" s="91"/>
      <c r="L22" s="81"/>
      <c r="M22" s="81"/>
    </row>
    <row r="23" spans="1:13" s="17" customFormat="1" ht="26.25" customHeight="1" thickBot="1">
      <c r="A23" s="93"/>
      <c r="B23" s="80"/>
      <c r="C23" s="80"/>
      <c r="D23" s="80"/>
      <c r="E23" s="80"/>
      <c r="F23" s="80"/>
      <c r="G23" s="94" t="s">
        <v>212</v>
      </c>
      <c r="H23" s="172">
        <f>IF(SUM(H15:J22)=0,"",SUM(H15:J22))</f>
      </c>
      <c r="I23" s="172"/>
      <c r="J23" s="172"/>
      <c r="K23" s="91"/>
      <c r="L23" s="81"/>
      <c r="M23" s="81"/>
    </row>
    <row r="24" spans="1:13" s="17" customFormat="1" ht="15" customHeight="1">
      <c r="A24" s="95"/>
      <c r="B24" s="96"/>
      <c r="C24" s="96"/>
      <c r="D24" s="96"/>
      <c r="E24" s="96"/>
      <c r="F24" s="96"/>
      <c r="G24" s="97"/>
      <c r="H24" s="96"/>
      <c r="I24" s="96"/>
      <c r="J24" s="96"/>
      <c r="K24" s="98"/>
      <c r="L24" s="81"/>
      <c r="M24" s="81"/>
    </row>
    <row r="25" spans="1:13" s="17" customFormat="1" ht="16.5" customHeight="1">
      <c r="A25" s="80"/>
      <c r="B25" s="80"/>
      <c r="C25" s="80"/>
      <c r="D25" s="80"/>
      <c r="E25" s="80"/>
      <c r="F25" s="80"/>
      <c r="G25" s="88"/>
      <c r="H25" s="80"/>
      <c r="I25" s="80"/>
      <c r="J25" s="80"/>
      <c r="K25" s="80"/>
      <c r="L25" s="81"/>
      <c r="M25" s="81"/>
    </row>
    <row r="26" spans="1:13" s="17" customFormat="1" ht="21.75" customHeight="1">
      <c r="A26" s="81" t="s">
        <v>19</v>
      </c>
      <c r="B26" s="81"/>
      <c r="C26" s="81"/>
      <c r="D26" s="81"/>
      <c r="E26" s="81"/>
      <c r="F26" s="81"/>
      <c r="G26" s="81"/>
      <c r="H26" s="81"/>
      <c r="I26" s="81"/>
      <c r="J26" s="81"/>
      <c r="K26" s="81"/>
      <c r="L26" s="81"/>
      <c r="M26" s="81"/>
    </row>
    <row r="27" spans="1:13" s="17" customFormat="1" ht="33" customHeight="1" thickBot="1">
      <c r="A27" s="81"/>
      <c r="B27" s="81" t="s">
        <v>213</v>
      </c>
      <c r="C27" s="173">
        <f>IF(H23=0,"",H23)</f>
      </c>
      <c r="D27" s="173"/>
      <c r="E27" s="81" t="s">
        <v>214</v>
      </c>
      <c r="F27" s="81"/>
      <c r="G27" s="81"/>
      <c r="H27" s="81"/>
      <c r="I27" s="81"/>
      <c r="J27" s="81"/>
      <c r="K27" s="81"/>
      <c r="L27" s="81"/>
      <c r="M27" s="81"/>
    </row>
    <row r="28" spans="1:13" s="17" customFormat="1" ht="12.75" customHeight="1">
      <c r="A28" s="81"/>
      <c r="B28" s="81"/>
      <c r="C28" s="99"/>
      <c r="D28" s="81"/>
      <c r="E28" s="81"/>
      <c r="F28" s="81"/>
      <c r="G28" s="81"/>
      <c r="H28" s="81"/>
      <c r="I28" s="81"/>
      <c r="J28" s="81"/>
      <c r="K28" s="81"/>
      <c r="L28" s="81"/>
      <c r="M28" s="81"/>
    </row>
    <row r="29" spans="1:13" s="17" customFormat="1" ht="26.25" customHeight="1">
      <c r="A29" s="81"/>
      <c r="B29" s="81"/>
      <c r="C29" s="81"/>
      <c r="D29" s="81"/>
      <c r="E29" s="81"/>
      <c r="F29" s="100" t="str">
        <f>'入力場所'!B1</f>
        <v>2020年</v>
      </c>
      <c r="G29" s="101"/>
      <c r="H29" s="100" t="s">
        <v>215</v>
      </c>
      <c r="I29" s="101"/>
      <c r="J29" s="100" t="s">
        <v>216</v>
      </c>
      <c r="K29" s="81"/>
      <c r="L29" s="81"/>
      <c r="M29" s="81"/>
    </row>
    <row r="30" spans="1:15" s="17" customFormat="1" ht="26.25" customHeight="1">
      <c r="A30" s="81"/>
      <c r="B30" s="81"/>
      <c r="C30" s="81"/>
      <c r="D30" s="81"/>
      <c r="E30" s="80"/>
      <c r="F30" s="170" t="s">
        <v>4</v>
      </c>
      <c r="G30" s="170"/>
      <c r="H30" s="167"/>
      <c r="I30" s="167"/>
      <c r="J30" s="167"/>
      <c r="K30" s="167"/>
      <c r="L30" s="167"/>
      <c r="M30" s="66" t="s">
        <v>224</v>
      </c>
      <c r="N30" s="171" t="s">
        <v>99</v>
      </c>
      <c r="O30" s="171"/>
    </row>
    <row r="31" spans="1:13" ht="8.25" customHeight="1">
      <c r="A31" s="35"/>
      <c r="B31" s="35"/>
      <c r="C31" s="35"/>
      <c r="D31" s="35"/>
      <c r="E31" s="35"/>
      <c r="F31" s="35"/>
      <c r="G31" s="35"/>
      <c r="H31" s="35"/>
      <c r="I31" s="35"/>
      <c r="J31" s="35"/>
      <c r="K31" s="35"/>
      <c r="L31" s="35"/>
      <c r="M31" s="35"/>
    </row>
    <row r="32" spans="1:13" ht="18.75" customHeight="1">
      <c r="A32" s="81" t="s">
        <v>5</v>
      </c>
      <c r="B32" s="81"/>
      <c r="C32" s="81" t="s">
        <v>217</v>
      </c>
      <c r="D32" s="81"/>
      <c r="E32" s="81"/>
      <c r="F32" s="81"/>
      <c r="G32" s="81"/>
      <c r="H32" s="81"/>
      <c r="I32" s="81"/>
      <c r="J32" s="81"/>
      <c r="K32" s="35"/>
      <c r="L32" s="35"/>
      <c r="M32" s="35"/>
    </row>
    <row r="33" spans="1:13" ht="18.75" customHeight="1">
      <c r="A33" s="81"/>
      <c r="B33" s="81"/>
      <c r="C33" s="81" t="s">
        <v>218</v>
      </c>
      <c r="D33" s="81"/>
      <c r="E33" s="81"/>
      <c r="F33" s="81"/>
      <c r="G33" s="81"/>
      <c r="H33" s="81"/>
      <c r="I33" s="81"/>
      <c r="J33" s="81"/>
      <c r="K33" s="35"/>
      <c r="L33" s="35"/>
      <c r="M33" s="35"/>
    </row>
    <row r="34" spans="1:13" ht="18.75" customHeight="1">
      <c r="A34" s="81"/>
      <c r="B34" s="81"/>
      <c r="C34" s="81"/>
      <c r="D34" s="163" t="s">
        <v>6</v>
      </c>
      <c r="E34" s="163"/>
      <c r="F34" s="161" t="s">
        <v>219</v>
      </c>
      <c r="G34" s="170"/>
      <c r="H34" s="162"/>
      <c r="I34" s="102" t="s">
        <v>9</v>
      </c>
      <c r="J34" s="81"/>
      <c r="K34" s="35"/>
      <c r="L34" s="35"/>
      <c r="M34" s="35"/>
    </row>
    <row r="35" spans="1:13" ht="15" customHeight="1">
      <c r="A35" s="81"/>
      <c r="B35" s="81"/>
      <c r="C35" s="81"/>
      <c r="D35" s="163" t="s">
        <v>7</v>
      </c>
      <c r="E35" s="163"/>
      <c r="F35" s="161" t="s">
        <v>220</v>
      </c>
      <c r="G35" s="170"/>
      <c r="H35" s="162"/>
      <c r="I35" s="102" t="s">
        <v>10</v>
      </c>
      <c r="J35" s="81"/>
      <c r="K35" s="35"/>
      <c r="L35" s="35"/>
      <c r="M35" s="35"/>
    </row>
    <row r="36" spans="1:13" ht="15" customHeight="1">
      <c r="A36" s="81"/>
      <c r="B36" s="81"/>
      <c r="C36" s="81"/>
      <c r="D36" s="163" t="s">
        <v>8</v>
      </c>
      <c r="E36" s="163"/>
      <c r="F36" s="161" t="s">
        <v>221</v>
      </c>
      <c r="G36" s="170"/>
      <c r="H36" s="162"/>
      <c r="I36" s="102" t="s">
        <v>10</v>
      </c>
      <c r="J36" s="81"/>
      <c r="K36" s="35"/>
      <c r="L36" s="35"/>
      <c r="M36" s="35"/>
    </row>
    <row r="37" spans="1:13" ht="15" customHeight="1">
      <c r="A37" s="81"/>
      <c r="B37" s="81"/>
      <c r="C37" s="81"/>
      <c r="D37" s="163" t="s">
        <v>263</v>
      </c>
      <c r="E37" s="163"/>
      <c r="F37" s="161" t="s">
        <v>262</v>
      </c>
      <c r="G37" s="170"/>
      <c r="H37" s="162"/>
      <c r="I37" s="102" t="s">
        <v>10</v>
      </c>
      <c r="J37" s="81"/>
      <c r="K37" s="35"/>
      <c r="L37" s="35"/>
      <c r="M37" s="35"/>
    </row>
    <row r="38" spans="1:13" ht="15" customHeight="1">
      <c r="A38" s="81"/>
      <c r="B38" s="81"/>
      <c r="C38" s="81"/>
      <c r="D38" s="103"/>
      <c r="E38" s="80" t="s">
        <v>222</v>
      </c>
      <c r="F38" s="80"/>
      <c r="G38" s="80"/>
      <c r="H38" s="80"/>
      <c r="I38" s="88"/>
      <c r="J38" s="81"/>
      <c r="K38" s="35"/>
      <c r="L38" s="35"/>
      <c r="M38" s="35"/>
    </row>
    <row r="39" spans="1:13" ht="18" customHeight="1">
      <c r="A39" s="81"/>
      <c r="B39" s="81"/>
      <c r="C39" s="81"/>
      <c r="D39" s="81"/>
      <c r="E39" s="81" t="s">
        <v>261</v>
      </c>
      <c r="F39" s="81"/>
      <c r="G39" s="81"/>
      <c r="H39" s="81"/>
      <c r="I39" s="81"/>
      <c r="J39" s="81"/>
      <c r="K39" s="35"/>
      <c r="L39" s="35"/>
      <c r="M39" s="35"/>
    </row>
    <row r="40" spans="1:10" ht="18.75" customHeight="1">
      <c r="A40" s="17"/>
      <c r="B40" s="17"/>
      <c r="C40" s="17"/>
      <c r="D40" s="17"/>
      <c r="E40" s="17"/>
      <c r="F40" s="17"/>
      <c r="G40" s="17"/>
      <c r="H40" s="17"/>
      <c r="I40" s="17"/>
      <c r="J40" s="17"/>
    </row>
    <row r="41" ht="18.75" customHeight="1">
      <c r="A41" s="17"/>
    </row>
  </sheetData>
  <sheetProtection selectLockedCells="1"/>
  <mergeCells count="38">
    <mergeCell ref="D37:E37"/>
    <mergeCell ref="F37:H37"/>
    <mergeCell ref="A1:M1"/>
    <mergeCell ref="C4:M4"/>
    <mergeCell ref="A5:B8"/>
    <mergeCell ref="C6:M8"/>
    <mergeCell ref="C9:F9"/>
    <mergeCell ref="A10:A11"/>
    <mergeCell ref="C10:F10"/>
    <mergeCell ref="C11:F11"/>
    <mergeCell ref="N30:O30"/>
    <mergeCell ref="F30:G30"/>
    <mergeCell ref="H23:J23"/>
    <mergeCell ref="C27:D27"/>
    <mergeCell ref="F35:H35"/>
    <mergeCell ref="H17:J17"/>
    <mergeCell ref="H20:J20"/>
    <mergeCell ref="H22:J22"/>
    <mergeCell ref="A18:B18"/>
    <mergeCell ref="H18:J18"/>
    <mergeCell ref="A19:B19"/>
    <mergeCell ref="H19:J19"/>
    <mergeCell ref="A22:B22"/>
    <mergeCell ref="D36:E36"/>
    <mergeCell ref="F36:H36"/>
    <mergeCell ref="D34:E34"/>
    <mergeCell ref="F34:H34"/>
    <mergeCell ref="A20:B20"/>
    <mergeCell ref="A4:B4"/>
    <mergeCell ref="D35:E35"/>
    <mergeCell ref="A15:B15"/>
    <mergeCell ref="H15:J15"/>
    <mergeCell ref="H30:L30"/>
    <mergeCell ref="A16:B16"/>
    <mergeCell ref="H16:J16"/>
    <mergeCell ref="A21:B21"/>
    <mergeCell ref="H21:J21"/>
    <mergeCell ref="A17:B17"/>
  </mergeCells>
  <dataValidations count="1">
    <dataValidation type="textLength" operator="equal" allowBlank="1" showInputMessage="1" showErrorMessage="1" promptTitle="　　７桁の数字で入力　" prompt="６３６－０３３４の場合&#10;　　　6360334と入力" sqref="D5">
      <formula1>7</formula1>
    </dataValidation>
  </dataValidations>
  <hyperlinks>
    <hyperlink ref="N30:O30" location="はじめに!A20" display="説明書へもどる"/>
  </hyperlinks>
  <printOptions/>
  <pageMargins left="0.25" right="0.25" top="0.75" bottom="0.75" header="0.3" footer="0.3"/>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A45"/>
  <sheetViews>
    <sheetView zoomScalePageLayoutView="0" workbookViewId="0" topLeftCell="A1">
      <selection activeCell="AG10" sqref="AG10"/>
    </sheetView>
  </sheetViews>
  <sheetFormatPr defaultColWidth="9.00390625" defaultRowHeight="13.5"/>
  <cols>
    <col min="1" max="21" width="4.25390625" style="114" customWidth="1"/>
    <col min="22" max="22" width="4.625" style="114" customWidth="1"/>
    <col min="23" max="33" width="4.25390625" style="114" customWidth="1"/>
    <col min="34" max="37" width="4.375" style="114" customWidth="1"/>
    <col min="38" max="16384" width="9.00390625" style="114" customWidth="1"/>
  </cols>
  <sheetData>
    <row r="1" spans="1:22" ht="26.25" customHeight="1">
      <c r="A1" s="209" t="s">
        <v>325</v>
      </c>
      <c r="B1" s="209"/>
      <c r="C1" s="209"/>
      <c r="D1" s="209"/>
      <c r="E1" s="209"/>
      <c r="F1" s="209"/>
      <c r="G1" s="209"/>
      <c r="H1" s="209"/>
      <c r="I1" s="209"/>
      <c r="J1" s="209"/>
      <c r="K1" s="209"/>
      <c r="L1" s="209"/>
      <c r="M1" s="209"/>
      <c r="N1" s="209"/>
      <c r="O1" s="209"/>
      <c r="P1" s="209"/>
      <c r="Q1" s="209"/>
      <c r="R1" s="209"/>
      <c r="S1" s="209"/>
      <c r="T1" s="209"/>
      <c r="U1" s="209"/>
      <c r="V1" s="209"/>
    </row>
    <row r="2" spans="1:22" ht="22.5" customHeight="1">
      <c r="A2" s="210" t="s">
        <v>272</v>
      </c>
      <c r="B2" s="210"/>
      <c r="C2" s="210"/>
      <c r="D2" s="210"/>
      <c r="E2" s="210"/>
      <c r="F2" s="210"/>
      <c r="G2" s="210"/>
      <c r="H2" s="210"/>
      <c r="I2" s="210"/>
      <c r="J2" s="210"/>
      <c r="K2" s="210"/>
      <c r="L2" s="210"/>
      <c r="M2" s="210"/>
      <c r="N2" s="210"/>
      <c r="O2" s="210"/>
      <c r="P2" s="210"/>
      <c r="Q2" s="210"/>
      <c r="R2" s="210"/>
      <c r="S2" s="210"/>
      <c r="T2" s="210"/>
      <c r="U2" s="210"/>
      <c r="V2" s="210"/>
    </row>
    <row r="3" ht="11.25" customHeight="1"/>
    <row r="4" spans="1:22" ht="22.5" customHeight="1">
      <c r="A4" s="210" t="s">
        <v>273</v>
      </c>
      <c r="B4" s="210"/>
      <c r="C4" s="210"/>
      <c r="D4" s="210"/>
      <c r="E4" s="210"/>
      <c r="F4" s="210"/>
      <c r="G4" s="210"/>
      <c r="H4" s="210"/>
      <c r="I4" s="210"/>
      <c r="J4" s="210"/>
      <c r="K4" s="210"/>
      <c r="L4" s="210"/>
      <c r="M4" s="210"/>
      <c r="N4" s="210"/>
      <c r="O4" s="210"/>
      <c r="P4" s="210"/>
      <c r="Q4" s="210"/>
      <c r="R4" s="210"/>
      <c r="S4" s="210"/>
      <c r="T4" s="210"/>
      <c r="U4" s="210"/>
      <c r="V4" s="210"/>
    </row>
    <row r="5" spans="1:22" ht="22.5" customHeight="1">
      <c r="A5" s="211" t="s">
        <v>274</v>
      </c>
      <c r="B5" s="211"/>
      <c r="C5" s="211"/>
      <c r="D5" s="211"/>
      <c r="E5" s="211"/>
      <c r="F5" s="211"/>
      <c r="G5" s="211"/>
      <c r="H5" s="211"/>
      <c r="I5" s="211"/>
      <c r="J5" s="211"/>
      <c r="K5" s="211"/>
      <c r="L5" s="211"/>
      <c r="M5" s="211"/>
      <c r="N5" s="211"/>
      <c r="O5" s="211"/>
      <c r="P5" s="211"/>
      <c r="Q5" s="211"/>
      <c r="R5" s="211"/>
      <c r="S5" s="211"/>
      <c r="T5" s="211"/>
      <c r="U5" s="211"/>
      <c r="V5" s="211"/>
    </row>
    <row r="6" spans="1:22" ht="22.5" customHeight="1">
      <c r="A6" s="211" t="s">
        <v>324</v>
      </c>
      <c r="B6" s="211"/>
      <c r="C6" s="211"/>
      <c r="D6" s="211"/>
      <c r="E6" s="211"/>
      <c r="F6" s="211"/>
      <c r="G6" s="211"/>
      <c r="H6" s="211"/>
      <c r="I6" s="211"/>
      <c r="J6" s="211"/>
      <c r="K6" s="211"/>
      <c r="L6" s="211"/>
      <c r="M6" s="211"/>
      <c r="N6" s="211"/>
      <c r="O6" s="211"/>
      <c r="P6" s="211"/>
      <c r="Q6" s="211"/>
      <c r="R6" s="211"/>
      <c r="S6" s="211"/>
      <c r="T6" s="211"/>
      <c r="U6" s="211"/>
      <c r="V6" s="211"/>
    </row>
    <row r="7" spans="1:22" ht="22.5" customHeight="1">
      <c r="A7" s="211" t="s">
        <v>322</v>
      </c>
      <c r="B7" s="211"/>
      <c r="C7" s="211"/>
      <c r="D7" s="211"/>
      <c r="E7" s="211"/>
      <c r="F7" s="211"/>
      <c r="G7" s="211"/>
      <c r="H7" s="211"/>
      <c r="I7" s="211"/>
      <c r="J7" s="211"/>
      <c r="K7" s="211"/>
      <c r="L7" s="211"/>
      <c r="M7" s="211"/>
      <c r="N7" s="211"/>
      <c r="O7" s="211"/>
      <c r="P7" s="211"/>
      <c r="Q7" s="211"/>
      <c r="R7" s="211"/>
      <c r="S7" s="211"/>
      <c r="T7" s="211"/>
      <c r="U7" s="211"/>
      <c r="V7" s="211"/>
    </row>
    <row r="8" spans="1:22" ht="22.5" customHeight="1">
      <c r="A8" s="212" t="s">
        <v>323</v>
      </c>
      <c r="B8" s="212"/>
      <c r="C8" s="212"/>
      <c r="D8" s="212"/>
      <c r="E8" s="212"/>
      <c r="F8" s="212"/>
      <c r="G8" s="212"/>
      <c r="H8" s="212"/>
      <c r="I8" s="212"/>
      <c r="J8" s="212"/>
      <c r="K8" s="212"/>
      <c r="L8" s="212"/>
      <c r="M8" s="212"/>
      <c r="N8" s="212"/>
      <c r="O8" s="212"/>
      <c r="P8" s="212"/>
      <c r="Q8" s="212"/>
      <c r="R8" s="212"/>
      <c r="S8" s="212"/>
      <c r="T8" s="212"/>
      <c r="U8" s="212"/>
      <c r="V8" s="212"/>
    </row>
    <row r="9" spans="1:22" ht="37.5" customHeight="1">
      <c r="A9" s="198" t="s">
        <v>275</v>
      </c>
      <c r="B9" s="198"/>
      <c r="C9" s="198"/>
      <c r="D9" s="198"/>
      <c r="E9" s="207"/>
      <c r="F9" s="207"/>
      <c r="G9" s="207"/>
      <c r="H9" s="207"/>
      <c r="I9" s="207"/>
      <c r="J9" s="207"/>
      <c r="K9" s="198" t="s">
        <v>276</v>
      </c>
      <c r="L9" s="198"/>
      <c r="M9" s="198"/>
      <c r="N9" s="198"/>
      <c r="O9" s="208"/>
      <c r="P9" s="208"/>
      <c r="Q9" s="208"/>
      <c r="R9" s="208"/>
      <c r="S9" s="208"/>
      <c r="T9" s="208"/>
      <c r="U9" s="208"/>
      <c r="V9" s="208"/>
    </row>
    <row r="10" spans="1:22" ht="37.5" customHeight="1">
      <c r="A10" s="198" t="s">
        <v>277</v>
      </c>
      <c r="B10" s="198"/>
      <c r="C10" s="198"/>
      <c r="D10" s="198"/>
      <c r="E10" s="115" t="s">
        <v>309</v>
      </c>
      <c r="F10" s="214"/>
      <c r="G10" s="214"/>
      <c r="H10" s="116" t="s">
        <v>310</v>
      </c>
      <c r="I10" s="214"/>
      <c r="J10" s="214"/>
      <c r="K10" s="214"/>
      <c r="L10" s="214"/>
      <c r="M10" s="215"/>
      <c r="N10" s="215"/>
      <c r="O10" s="215"/>
      <c r="P10" s="215"/>
      <c r="Q10" s="215"/>
      <c r="R10" s="215"/>
      <c r="S10" s="215"/>
      <c r="T10" s="215"/>
      <c r="U10" s="215"/>
      <c r="V10" s="216"/>
    </row>
    <row r="11" spans="1:22" ht="37.5" customHeight="1">
      <c r="A11" s="198"/>
      <c r="B11" s="198"/>
      <c r="C11" s="198"/>
      <c r="D11" s="198"/>
      <c r="E11" s="217"/>
      <c r="F11" s="217"/>
      <c r="G11" s="217"/>
      <c r="H11" s="217"/>
      <c r="I11" s="217"/>
      <c r="J11" s="217"/>
      <c r="K11" s="217"/>
      <c r="L11" s="217"/>
      <c r="M11" s="217"/>
      <c r="N11" s="217"/>
      <c r="O11" s="217"/>
      <c r="P11" s="217"/>
      <c r="Q11" s="217"/>
      <c r="R11" s="217"/>
      <c r="S11" s="217"/>
      <c r="T11" s="217"/>
      <c r="U11" s="217"/>
      <c r="V11" s="217"/>
    </row>
    <row r="12" spans="1:22" ht="37.5" customHeight="1">
      <c r="A12" s="198"/>
      <c r="B12" s="198"/>
      <c r="C12" s="198"/>
      <c r="D12" s="198"/>
      <c r="E12" s="218" t="s">
        <v>278</v>
      </c>
      <c r="F12" s="219"/>
      <c r="G12" s="117" t="s">
        <v>311</v>
      </c>
      <c r="H12" s="220"/>
      <c r="I12" s="220"/>
      <c r="J12" s="220"/>
      <c r="K12" s="117" t="s">
        <v>312</v>
      </c>
      <c r="L12" s="220"/>
      <c r="M12" s="220"/>
      <c r="N12" s="220"/>
      <c r="O12" s="220"/>
      <c r="P12" s="117" t="s">
        <v>310</v>
      </c>
      <c r="Q12" s="220"/>
      <c r="R12" s="220"/>
      <c r="S12" s="220"/>
      <c r="T12" s="220"/>
      <c r="U12" s="220"/>
      <c r="V12" s="221"/>
    </row>
    <row r="13" spans="1:22" ht="37.5" customHeight="1">
      <c r="A13" s="222" t="s">
        <v>279</v>
      </c>
      <c r="B13" s="223"/>
      <c r="C13" s="223"/>
      <c r="D13" s="224"/>
      <c r="E13" s="225">
        <v>44035</v>
      </c>
      <c r="F13" s="226"/>
      <c r="G13" s="226"/>
      <c r="H13" s="226"/>
      <c r="I13" s="134"/>
      <c r="J13" s="135" t="s">
        <v>313</v>
      </c>
      <c r="K13" s="225"/>
      <c r="L13" s="226"/>
      <c r="M13" s="226"/>
      <c r="N13" s="226"/>
      <c r="O13" s="134"/>
      <c r="P13" s="135" t="s">
        <v>313</v>
      </c>
      <c r="Q13" s="227"/>
      <c r="R13" s="228"/>
      <c r="S13" s="228"/>
      <c r="T13" s="228"/>
      <c r="U13" s="136"/>
      <c r="V13" s="137" t="s">
        <v>280</v>
      </c>
    </row>
    <row r="14" spans="1:22" ht="37.5" customHeight="1">
      <c r="A14" s="203" t="s">
        <v>281</v>
      </c>
      <c r="B14" s="204"/>
      <c r="C14" s="204"/>
      <c r="D14" s="204"/>
      <c r="E14" s="205" t="s">
        <v>282</v>
      </c>
      <c r="F14" s="206"/>
      <c r="G14" s="206"/>
      <c r="H14" s="206"/>
      <c r="I14" s="119" t="s">
        <v>283</v>
      </c>
      <c r="J14" s="229"/>
      <c r="K14" s="230"/>
      <c r="L14" s="119" t="s">
        <v>280</v>
      </c>
      <c r="M14" s="119" t="s">
        <v>284</v>
      </c>
      <c r="N14" s="206" t="s">
        <v>285</v>
      </c>
      <c r="O14" s="206"/>
      <c r="P14" s="231">
        <f>J14*200</f>
        <v>0</v>
      </c>
      <c r="Q14" s="231"/>
      <c r="R14" s="231"/>
      <c r="S14" s="231"/>
      <c r="T14" s="231"/>
      <c r="U14" s="133"/>
      <c r="V14" s="118" t="s">
        <v>286</v>
      </c>
    </row>
    <row r="15" spans="1:22" ht="37.5" customHeight="1">
      <c r="A15" s="232"/>
      <c r="B15" s="232"/>
      <c r="C15" s="232"/>
      <c r="D15" s="232"/>
      <c r="E15" s="233"/>
      <c r="F15" s="233"/>
      <c r="G15" s="233"/>
      <c r="H15" s="233"/>
      <c r="I15" s="233"/>
      <c r="J15" s="233"/>
      <c r="K15" s="120"/>
      <c r="L15" s="121"/>
      <c r="M15" s="121"/>
      <c r="N15" s="234" t="s">
        <v>287</v>
      </c>
      <c r="O15" s="234"/>
      <c r="P15" s="234"/>
      <c r="Q15" s="234"/>
      <c r="R15" s="234"/>
      <c r="S15" s="234"/>
      <c r="T15" s="234"/>
      <c r="U15" s="234"/>
      <c r="V15" s="234"/>
    </row>
    <row r="16" spans="1:22" ht="16.5" customHeight="1">
      <c r="A16" s="122" t="s">
        <v>288</v>
      </c>
      <c r="B16" s="122"/>
      <c r="C16" s="122"/>
      <c r="D16" s="122"/>
      <c r="E16" s="122"/>
      <c r="F16" s="122"/>
      <c r="G16" s="122"/>
      <c r="H16" s="122"/>
      <c r="I16" s="122"/>
      <c r="J16" s="122"/>
      <c r="K16" s="122"/>
      <c r="L16" s="122"/>
      <c r="M16" s="122"/>
      <c r="N16" s="122"/>
      <c r="O16" s="122"/>
      <c r="P16" s="122" t="s">
        <v>289</v>
      </c>
      <c r="Q16" s="122"/>
      <c r="R16" s="122"/>
      <c r="S16" s="122"/>
      <c r="T16" s="122"/>
      <c r="U16" s="122"/>
      <c r="V16" s="122"/>
    </row>
    <row r="17" ht="16.5" customHeight="1">
      <c r="A17" s="114" t="s">
        <v>290</v>
      </c>
    </row>
    <row r="18" ht="16.5" customHeight="1">
      <c r="A18" s="114" t="s">
        <v>291</v>
      </c>
    </row>
    <row r="19" ht="16.5" customHeight="1">
      <c r="A19" s="114" t="s">
        <v>292</v>
      </c>
    </row>
    <row r="20" ht="16.5" customHeight="1">
      <c r="A20" s="114" t="s">
        <v>293</v>
      </c>
    </row>
    <row r="21" ht="16.5" customHeight="1">
      <c r="A21" s="114" t="s">
        <v>294</v>
      </c>
    </row>
    <row r="22" ht="16.5" customHeight="1"/>
    <row r="23" ht="12.75" customHeight="1"/>
    <row r="24" spans="1:22" ht="26.25" customHeight="1">
      <c r="A24" s="213" t="s">
        <v>295</v>
      </c>
      <c r="B24" s="213"/>
      <c r="C24" s="213"/>
      <c r="D24" s="213"/>
      <c r="E24" s="213"/>
      <c r="F24" s="213"/>
      <c r="G24" s="213"/>
      <c r="H24" s="213"/>
      <c r="I24" s="213"/>
      <c r="J24" s="213"/>
      <c r="K24" s="213"/>
      <c r="L24" s="213"/>
      <c r="M24" s="213"/>
      <c r="N24" s="213"/>
      <c r="O24" s="213"/>
      <c r="P24" s="213"/>
      <c r="Q24" s="213"/>
      <c r="R24" s="213"/>
      <c r="S24" s="213"/>
      <c r="T24" s="213"/>
      <c r="U24" s="213"/>
      <c r="V24" s="213"/>
    </row>
    <row r="25" ht="7.5" customHeight="1"/>
    <row r="26" spans="13:24" ht="24.75" customHeight="1">
      <c r="M26" s="198" t="s">
        <v>296</v>
      </c>
      <c r="N26" s="198"/>
      <c r="O26" s="198"/>
      <c r="P26" s="198"/>
      <c r="Q26" s="199"/>
      <c r="R26" s="200"/>
      <c r="S26" s="200"/>
      <c r="T26" s="200"/>
      <c r="U26" s="200"/>
      <c r="V26" s="201"/>
      <c r="W26" s="123"/>
      <c r="X26" s="124"/>
    </row>
    <row r="27" spans="1:11" ht="24.75" customHeight="1">
      <c r="A27" s="202">
        <f>IF('申込書その１'!C4="","",'申込書その１'!C4)</f>
      </c>
      <c r="B27" s="202"/>
      <c r="C27" s="202"/>
      <c r="D27" s="202"/>
      <c r="E27" s="202"/>
      <c r="F27" s="202"/>
      <c r="G27" s="202"/>
      <c r="H27" s="202"/>
      <c r="I27" s="202"/>
      <c r="J27" s="235" t="s">
        <v>297</v>
      </c>
      <c r="K27" s="235"/>
    </row>
    <row r="28" ht="14.25" customHeight="1">
      <c r="A28" s="125"/>
    </row>
    <row r="29" spans="1:27" ht="24.75" customHeight="1" thickBot="1">
      <c r="A29" s="126"/>
      <c r="B29" s="126"/>
      <c r="C29" s="126"/>
      <c r="D29" s="126"/>
      <c r="E29" s="236">
        <f>P14</f>
        <v>0</v>
      </c>
      <c r="F29" s="236"/>
      <c r="G29" s="236"/>
      <c r="H29" s="236"/>
      <c r="I29" s="236"/>
      <c r="J29" s="236"/>
      <c r="K29" s="236"/>
      <c r="L29" s="236"/>
      <c r="M29" s="236"/>
      <c r="N29" s="236"/>
      <c r="O29" s="236"/>
      <c r="P29" s="127" t="s">
        <v>286</v>
      </c>
      <c r="Q29" s="126"/>
      <c r="R29" s="126"/>
      <c r="S29" s="126"/>
      <c r="T29" s="126"/>
      <c r="U29" s="126"/>
      <c r="V29" s="126"/>
      <c r="AA29" s="128"/>
    </row>
    <row r="30" spans="1:22" ht="14.25" customHeight="1" thickTop="1">
      <c r="A30" s="129"/>
      <c r="B30" s="129"/>
      <c r="C30" s="129"/>
      <c r="D30" s="129"/>
      <c r="E30" s="129"/>
      <c r="F30" s="129"/>
      <c r="G30" s="129"/>
      <c r="H30" s="129"/>
      <c r="I30" s="129"/>
      <c r="J30" s="129"/>
      <c r="K30" s="129"/>
      <c r="L30" s="129"/>
      <c r="M30" s="129"/>
      <c r="N30" s="129"/>
      <c r="O30" s="129"/>
      <c r="P30" s="129"/>
      <c r="Q30" s="129"/>
      <c r="R30" s="129"/>
      <c r="S30" s="129"/>
      <c r="T30" s="129"/>
      <c r="U30" s="129"/>
      <c r="V30" s="129"/>
    </row>
    <row r="31" spans="1:22" ht="17.25" customHeight="1">
      <c r="A31" s="125"/>
      <c r="B31" s="125"/>
      <c r="C31" s="125"/>
      <c r="D31" s="125"/>
      <c r="E31" s="125"/>
      <c r="F31" s="237">
        <v>2020</v>
      </c>
      <c r="G31" s="237"/>
      <c r="H31" s="125" t="s">
        <v>298</v>
      </c>
      <c r="I31" s="138"/>
      <c r="J31" s="125" t="s">
        <v>299</v>
      </c>
      <c r="K31" s="138"/>
      <c r="L31" s="125" t="s">
        <v>300</v>
      </c>
      <c r="M31" s="125"/>
      <c r="N31" s="125"/>
      <c r="O31" s="125"/>
      <c r="P31" s="125"/>
      <c r="Q31" s="125"/>
      <c r="R31" s="125"/>
      <c r="S31" s="125"/>
      <c r="T31" s="125"/>
      <c r="U31" s="125"/>
      <c r="V31" s="125"/>
    </row>
    <row r="32" spans="5:26" ht="17.25" customHeight="1">
      <c r="E32" s="238" t="s">
        <v>301</v>
      </c>
      <c r="F32" s="238"/>
      <c r="G32" s="238"/>
      <c r="H32" s="238"/>
      <c r="I32" s="238"/>
      <c r="J32" s="130"/>
      <c r="K32" s="139">
        <f>IF(J14="","",J14)</f>
      </c>
      <c r="L32" s="238" t="s">
        <v>302</v>
      </c>
      <c r="M32" s="238"/>
      <c r="N32" s="238"/>
      <c r="O32" s="238"/>
      <c r="P32" s="238"/>
      <c r="Q32" s="238"/>
      <c r="R32" s="125"/>
      <c r="S32" s="125"/>
      <c r="T32" s="125"/>
      <c r="U32" s="125"/>
      <c r="V32" s="125"/>
      <c r="W32" s="125"/>
      <c r="X32" s="125"/>
      <c r="Y32" s="125"/>
      <c r="Z32" s="125"/>
    </row>
    <row r="33" spans="1:22" ht="17.25" customHeight="1">
      <c r="A33" s="213" t="s">
        <v>303</v>
      </c>
      <c r="B33" s="213"/>
      <c r="C33" s="213"/>
      <c r="D33" s="213"/>
      <c r="E33" s="213"/>
      <c r="F33" s="213"/>
      <c r="G33" s="213"/>
      <c r="H33" s="213"/>
      <c r="I33" s="213"/>
      <c r="J33" s="213"/>
      <c r="K33" s="213"/>
      <c r="L33" s="213"/>
      <c r="M33" s="213"/>
      <c r="N33" s="213"/>
      <c r="O33" s="213"/>
      <c r="P33" s="213"/>
      <c r="Q33" s="213"/>
      <c r="R33" s="213"/>
      <c r="S33" s="213"/>
      <c r="T33" s="213"/>
      <c r="U33" s="213"/>
      <c r="V33" s="213"/>
    </row>
    <row r="34" spans="1:22" ht="17.25" customHeight="1">
      <c r="A34" s="210" t="s">
        <v>304</v>
      </c>
      <c r="B34" s="210"/>
      <c r="C34" s="210"/>
      <c r="D34" s="210"/>
      <c r="E34" s="210"/>
      <c r="F34" s="210"/>
      <c r="G34" s="210"/>
      <c r="H34" s="210"/>
      <c r="I34" s="210"/>
      <c r="J34" s="210"/>
      <c r="K34" s="210"/>
      <c r="L34" s="210"/>
      <c r="M34" s="210"/>
      <c r="N34" s="210"/>
      <c r="O34" s="210"/>
      <c r="P34" s="210"/>
      <c r="Q34" s="210"/>
      <c r="R34" s="210"/>
      <c r="S34" s="210"/>
      <c r="T34" s="210"/>
      <c r="U34" s="210"/>
      <c r="V34" s="210"/>
    </row>
    <row r="35" spans="1:22" ht="14.2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row>
    <row r="36" ht="17.25" customHeight="1">
      <c r="A36" s="132" t="s">
        <v>305</v>
      </c>
    </row>
    <row r="37" ht="17.25" customHeight="1">
      <c r="A37" s="132" t="s">
        <v>314</v>
      </c>
    </row>
    <row r="38" ht="17.25" customHeight="1">
      <c r="A38" s="132" t="s">
        <v>315</v>
      </c>
    </row>
    <row r="39" ht="17.25" customHeight="1">
      <c r="A39" s="132" t="s">
        <v>316</v>
      </c>
    </row>
    <row r="40" ht="17.25" customHeight="1">
      <c r="A40" s="125" t="s">
        <v>315</v>
      </c>
    </row>
    <row r="41" ht="17.25" customHeight="1">
      <c r="A41" s="132" t="s">
        <v>306</v>
      </c>
    </row>
    <row r="42" ht="17.25" customHeight="1">
      <c r="A42" s="132" t="s">
        <v>307</v>
      </c>
    </row>
    <row r="43" spans="1:17" ht="14.25" customHeight="1">
      <c r="A43" s="132" t="s">
        <v>308</v>
      </c>
      <c r="B43" s="121"/>
      <c r="C43" s="121"/>
      <c r="D43" s="121"/>
      <c r="E43" s="121"/>
      <c r="F43" s="121"/>
      <c r="G43" s="121"/>
      <c r="H43" s="121"/>
      <c r="I43" s="121"/>
      <c r="J43" s="121"/>
      <c r="K43" s="121"/>
      <c r="L43" s="121"/>
      <c r="M43" s="121"/>
      <c r="N43" s="121"/>
      <c r="O43" s="121"/>
      <c r="P43" s="121"/>
      <c r="Q43" s="121"/>
    </row>
    <row r="44" spans="1:17" ht="14.25" customHeight="1">
      <c r="A44" s="121"/>
      <c r="B44" s="121"/>
      <c r="C44" s="121"/>
      <c r="D44" s="121"/>
      <c r="E44" s="121"/>
      <c r="F44" s="121"/>
      <c r="G44" s="121"/>
      <c r="H44" s="121"/>
      <c r="I44" s="121"/>
      <c r="J44" s="121"/>
      <c r="K44" s="121"/>
      <c r="L44" s="121"/>
      <c r="M44" s="121"/>
      <c r="N44" s="121"/>
      <c r="O44" s="121"/>
      <c r="P44" s="121"/>
      <c r="Q44" s="121"/>
    </row>
    <row r="45" spans="1:17" ht="14.25" customHeight="1">
      <c r="A45" s="121"/>
      <c r="B45" s="121"/>
      <c r="C45" s="121"/>
      <c r="D45" s="121"/>
      <c r="E45" s="121"/>
      <c r="F45" s="121"/>
      <c r="G45" s="121"/>
      <c r="H45" s="121"/>
      <c r="I45" s="121"/>
      <c r="J45" s="121"/>
      <c r="K45" s="121"/>
      <c r="L45" s="121"/>
      <c r="M45" s="121"/>
      <c r="N45" s="121"/>
      <c r="O45" s="121"/>
      <c r="P45" s="121"/>
      <c r="Q45" s="121"/>
    </row>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sheetData>
  <sheetProtection/>
  <mergeCells count="43">
    <mergeCell ref="A15:D15"/>
    <mergeCell ref="E15:J15"/>
    <mergeCell ref="N15:V15"/>
    <mergeCell ref="A34:V34"/>
    <mergeCell ref="J27:K27"/>
    <mergeCell ref="E29:O29"/>
    <mergeCell ref="F31:G31"/>
    <mergeCell ref="E32:I32"/>
    <mergeCell ref="L32:Q32"/>
    <mergeCell ref="A33:V33"/>
    <mergeCell ref="E13:H13"/>
    <mergeCell ref="K13:N13"/>
    <mergeCell ref="Q13:T13"/>
    <mergeCell ref="J14:K14"/>
    <mergeCell ref="N14:O14"/>
    <mergeCell ref="P14:T14"/>
    <mergeCell ref="A24:V24"/>
    <mergeCell ref="F10:G10"/>
    <mergeCell ref="I10:L10"/>
    <mergeCell ref="M10:V10"/>
    <mergeCell ref="E11:V11"/>
    <mergeCell ref="E12:F12"/>
    <mergeCell ref="H12:J12"/>
    <mergeCell ref="L12:O12"/>
    <mergeCell ref="Q12:V12"/>
    <mergeCell ref="A13:D13"/>
    <mergeCell ref="A1:V1"/>
    <mergeCell ref="A2:V2"/>
    <mergeCell ref="A4:V4"/>
    <mergeCell ref="A5:V5"/>
    <mergeCell ref="A8:V8"/>
    <mergeCell ref="A7:V7"/>
    <mergeCell ref="A6:V6"/>
    <mergeCell ref="M26:P26"/>
    <mergeCell ref="Q26:V26"/>
    <mergeCell ref="A27:I27"/>
    <mergeCell ref="A14:D14"/>
    <mergeCell ref="E14:H14"/>
    <mergeCell ref="A9:D9"/>
    <mergeCell ref="E9:J9"/>
    <mergeCell ref="K9:N9"/>
    <mergeCell ref="O9:V9"/>
    <mergeCell ref="A10:D12"/>
  </mergeCells>
  <printOptions/>
  <pageMargins left="0.7" right="0.7" top="0.75" bottom="0.75" header="0.3" footer="0.3"/>
  <pageSetup orientation="portrait" paperSize="9" scale="89" r:id="rId2"/>
  <drawing r:id="rId1"/>
</worksheet>
</file>

<file path=xl/worksheets/sheet5.xml><?xml version="1.0" encoding="utf-8"?>
<worksheet xmlns="http://schemas.openxmlformats.org/spreadsheetml/2006/main" xmlns:r="http://schemas.openxmlformats.org/officeDocument/2006/relationships">
  <sheetPr codeName="Sheet5">
    <tabColor rgb="FFFF0000"/>
  </sheetPr>
  <dimension ref="A1:O33"/>
  <sheetViews>
    <sheetView showGridLines="0" showRowColHeaders="0" zoomScaleSheetLayoutView="50" zoomScalePageLayoutView="0" workbookViewId="0" topLeftCell="A4">
      <selection activeCell="S12" sqref="S12"/>
    </sheetView>
  </sheetViews>
  <sheetFormatPr defaultColWidth="8.875" defaultRowHeight="13.5"/>
  <cols>
    <col min="1" max="1" width="15.00390625" style="1" customWidth="1"/>
    <col min="2" max="2" width="23.875" style="1" customWidth="1"/>
    <col min="3" max="3" width="16.25390625" style="1" customWidth="1"/>
    <col min="4" max="4" width="14.625" style="1" customWidth="1"/>
    <col min="5" max="6" width="7.625" style="1" customWidth="1"/>
    <col min="7" max="7" width="16.125" style="1" customWidth="1"/>
    <col min="8" max="9" width="8.875" style="1" customWidth="1"/>
    <col min="10" max="10" width="8.875" style="1" hidden="1" customWidth="1"/>
    <col min="11" max="11" width="12.125" style="1" hidden="1" customWidth="1"/>
    <col min="12" max="12" width="3.50390625" style="1" hidden="1" customWidth="1"/>
    <col min="13" max="13" width="12.125" style="1" hidden="1" customWidth="1"/>
    <col min="14" max="14" width="3.50390625" style="1" hidden="1" customWidth="1"/>
    <col min="15" max="15" width="12.125" style="1" hidden="1" customWidth="1"/>
    <col min="16" max="16" width="12.125" style="1" customWidth="1"/>
    <col min="17" max="16384" width="8.875" style="1" customWidth="1"/>
  </cols>
  <sheetData>
    <row r="1" spans="1:15" ht="25.5" customHeight="1">
      <c r="A1" s="249" t="str">
        <f>IF('入力場所'!B1="","",'入力場所'!B2)</f>
        <v>第５０回愛知県ジュニア新体操選手権参加申込書</v>
      </c>
      <c r="B1" s="249"/>
      <c r="C1" s="249"/>
      <c r="D1" s="249"/>
      <c r="E1" s="249"/>
      <c r="F1" s="249"/>
      <c r="G1" s="249"/>
      <c r="K1" s="21" t="s">
        <v>42</v>
      </c>
      <c r="L1" s="21"/>
      <c r="M1" s="21" t="s">
        <v>226</v>
      </c>
      <c r="N1" s="21"/>
      <c r="O1" s="21" t="s">
        <v>44</v>
      </c>
    </row>
    <row r="2" spans="1:15" ht="15.75" customHeight="1">
      <c r="A2" s="6"/>
      <c r="B2" s="6"/>
      <c r="C2" s="6"/>
      <c r="D2" s="6"/>
      <c r="E2" s="6"/>
      <c r="G2" s="16" t="s">
        <v>201</v>
      </c>
      <c r="K2" s="22" t="str">
        <f>'入力場所'!$D$2</f>
        <v>１１歳</v>
      </c>
      <c r="L2" s="23"/>
      <c r="M2" s="22" t="str">
        <f>'入力場所'!$F$2</f>
        <v>小５</v>
      </c>
      <c r="N2" s="23"/>
      <c r="O2" s="22" t="str">
        <f>'入力場所'!$H$2</f>
        <v>個人総合</v>
      </c>
    </row>
    <row r="3" spans="11:15" ht="15.75" customHeight="1">
      <c r="K3" s="22" t="str">
        <f>'入力場所'!$D$3</f>
        <v>１２歳</v>
      </c>
      <c r="L3" s="23"/>
      <c r="M3" s="22" t="str">
        <f>'入力場所'!$F$3</f>
        <v>小６</v>
      </c>
      <c r="N3" s="23"/>
      <c r="O3" s="22">
        <f>'入力場所'!$H$3</f>
        <v>0</v>
      </c>
    </row>
    <row r="4" spans="1:15" ht="21" customHeight="1">
      <c r="A4" s="15" t="s">
        <v>202</v>
      </c>
      <c r="K4" s="22" t="str">
        <f>'入力場所'!$D$4</f>
        <v>１３歳</v>
      </c>
      <c r="L4" s="23"/>
      <c r="M4" s="22" t="str">
        <f>'入力場所'!$F$4</f>
        <v>中１</v>
      </c>
      <c r="N4" s="23"/>
      <c r="O4" s="22">
        <f>'入力場所'!$H$4</f>
        <v>0</v>
      </c>
    </row>
    <row r="5" spans="1:15" ht="15.75" customHeight="1">
      <c r="A5" s="2"/>
      <c r="K5" s="22" t="str">
        <f>'入力場所'!$D$5</f>
        <v>１４歳</v>
      </c>
      <c r="L5" s="23"/>
      <c r="M5" s="22" t="str">
        <f>'入力場所'!$F$5</f>
        <v>中２</v>
      </c>
      <c r="N5" s="23"/>
      <c r="O5" s="22"/>
    </row>
    <row r="6" spans="1:15" ht="15.75" customHeight="1">
      <c r="A6" s="69" t="s">
        <v>203</v>
      </c>
      <c r="K6" s="22" t="str">
        <f>'入力場所'!$D$6</f>
        <v>１５歳</v>
      </c>
      <c r="L6" s="23"/>
      <c r="M6" s="22" t="str">
        <f>'入力場所'!$F$6</f>
        <v>中３</v>
      </c>
      <c r="N6" s="23"/>
      <c r="O6" s="22"/>
    </row>
    <row r="7" spans="11:15" ht="15.75" customHeight="1">
      <c r="K7" s="22"/>
      <c r="L7" s="23"/>
      <c r="M7" s="22" t="str">
        <f>'入力場所'!$F$7</f>
        <v>高１</v>
      </c>
      <c r="N7" s="23"/>
      <c r="O7" s="22"/>
    </row>
    <row r="8" spans="1:7" ht="39" customHeight="1">
      <c r="A8" s="48" t="s">
        <v>18</v>
      </c>
      <c r="B8" s="240">
        <f>IF('申込書その１'!C4=0,"",'申込書その１'!C4)</f>
      </c>
      <c r="C8" s="241"/>
      <c r="D8" s="18" t="s">
        <v>30</v>
      </c>
      <c r="E8" s="242"/>
      <c r="F8" s="243"/>
      <c r="G8" s="244"/>
    </row>
    <row r="9" spans="11:13" ht="23.25" customHeight="1">
      <c r="K9" s="1" t="s">
        <v>231</v>
      </c>
      <c r="M9" s="1" t="s">
        <v>227</v>
      </c>
    </row>
    <row r="10" spans="1:13" ht="25.5" customHeight="1">
      <c r="A10" s="245" t="s">
        <v>239</v>
      </c>
      <c r="B10" s="246" t="s">
        <v>16</v>
      </c>
      <c r="C10" s="246" t="s">
        <v>45</v>
      </c>
      <c r="D10" s="4" t="s">
        <v>14</v>
      </c>
      <c r="E10" s="4" t="s">
        <v>15</v>
      </c>
      <c r="F10" s="247" t="s">
        <v>20</v>
      </c>
      <c r="G10" s="246" t="s">
        <v>17</v>
      </c>
      <c r="K10" s="22" t="str">
        <f>'入力場所'!D10</f>
        <v>８歳</v>
      </c>
      <c r="M10" s="70" t="str">
        <f>'入力場所'!F10</f>
        <v>小３</v>
      </c>
    </row>
    <row r="11" spans="1:13" ht="26.25" customHeight="1">
      <c r="A11" s="245"/>
      <c r="B11" s="246"/>
      <c r="C11" s="246"/>
      <c r="D11" s="24" t="s">
        <v>56</v>
      </c>
      <c r="E11" s="14" t="str">
        <f>'入力場所'!B3</f>
        <v>2020年12/31時点</v>
      </c>
      <c r="F11" s="248"/>
      <c r="G11" s="246"/>
      <c r="K11" s="22" t="str">
        <f>'入力場所'!D11</f>
        <v>９歳</v>
      </c>
      <c r="M11" s="70" t="str">
        <f>'入力場所'!F11</f>
        <v>小４</v>
      </c>
    </row>
    <row r="12" spans="1:13" ht="30" customHeight="1">
      <c r="A12" s="36"/>
      <c r="B12" s="50"/>
      <c r="C12" s="50"/>
      <c r="D12" s="38"/>
      <c r="E12" s="50"/>
      <c r="F12" s="49"/>
      <c r="G12" s="36"/>
      <c r="K12" s="22" t="str">
        <f>'入力場所'!D12</f>
        <v>１０歳</v>
      </c>
      <c r="M12" s="70" t="str">
        <f>'入力場所'!F12</f>
        <v>小５</v>
      </c>
    </row>
    <row r="13" spans="1:13" ht="30" customHeight="1">
      <c r="A13" s="36"/>
      <c r="B13" s="50"/>
      <c r="C13" s="50"/>
      <c r="D13" s="38"/>
      <c r="E13" s="141"/>
      <c r="F13" s="140"/>
      <c r="G13" s="36"/>
      <c r="K13" s="22" t="str">
        <f>'入力場所'!D13</f>
        <v>１１歳</v>
      </c>
      <c r="M13" s="70" t="str">
        <f>'入力場所'!F13</f>
        <v>小６</v>
      </c>
    </row>
    <row r="14" spans="1:11" ht="30" customHeight="1">
      <c r="A14" s="36"/>
      <c r="B14" s="50"/>
      <c r="C14" s="50"/>
      <c r="D14" s="38"/>
      <c r="E14" s="141"/>
      <c r="F14" s="140"/>
      <c r="G14" s="36"/>
      <c r="K14" s="22" t="str">
        <f>'入力場所'!D14</f>
        <v>１２歳</v>
      </c>
    </row>
    <row r="15" spans="1:11" ht="30" customHeight="1">
      <c r="A15" s="36"/>
      <c r="B15" s="50"/>
      <c r="C15" s="50"/>
      <c r="D15" s="38"/>
      <c r="E15" s="141"/>
      <c r="F15" s="140"/>
      <c r="G15" s="36"/>
      <c r="K15" s="23"/>
    </row>
    <row r="16" spans="1:7" ht="30" customHeight="1">
      <c r="A16" s="36"/>
      <c r="B16" s="50"/>
      <c r="C16" s="50"/>
      <c r="D16" s="38"/>
      <c r="E16" s="141"/>
      <c r="F16" s="140"/>
      <c r="G16" s="36"/>
    </row>
    <row r="17" spans="1:9" ht="30" customHeight="1">
      <c r="A17" s="36"/>
      <c r="B17" s="50"/>
      <c r="C17" s="50"/>
      <c r="D17" s="38"/>
      <c r="E17" s="141"/>
      <c r="F17" s="71"/>
      <c r="G17" s="36"/>
      <c r="H17" s="239" t="s">
        <v>99</v>
      </c>
      <c r="I17" s="153"/>
    </row>
    <row r="18" spans="1:7" ht="30" customHeight="1">
      <c r="A18" s="36"/>
      <c r="B18" s="50"/>
      <c r="C18" s="50"/>
      <c r="D18" s="38"/>
      <c r="E18" s="72"/>
      <c r="F18" s="71"/>
      <c r="G18" s="36"/>
    </row>
    <row r="19" ht="17.25" customHeight="1"/>
    <row r="20" ht="11.25" customHeight="1"/>
    <row r="21" spans="1:15" ht="15.75" customHeight="1">
      <c r="A21" s="69" t="str">
        <f>"手具団体    "&amp;'入力場所'!B6</f>
        <v>手具団体    リボン５</v>
      </c>
      <c r="K21" s="23"/>
      <c r="L21" s="23"/>
      <c r="M21" s="23"/>
      <c r="N21" s="23"/>
      <c r="O21" s="23"/>
    </row>
    <row r="22" spans="11:15" ht="15.75" customHeight="1">
      <c r="K22" s="23"/>
      <c r="L22" s="23"/>
      <c r="M22" s="23"/>
      <c r="N22" s="23"/>
      <c r="O22" s="23"/>
    </row>
    <row r="23" spans="1:7" ht="39" customHeight="1">
      <c r="A23" s="48" t="s">
        <v>18</v>
      </c>
      <c r="B23" s="240">
        <f>IF('申込書その１'!C4=0,"",'申込書その１'!C4)</f>
      </c>
      <c r="C23" s="241"/>
      <c r="D23" s="18" t="s">
        <v>30</v>
      </c>
      <c r="E23" s="242"/>
      <c r="F23" s="243"/>
      <c r="G23" s="244"/>
    </row>
    <row r="24" ht="23.25" customHeight="1"/>
    <row r="25" spans="1:7" ht="25.5" customHeight="1">
      <c r="A25" s="245" t="s">
        <v>239</v>
      </c>
      <c r="B25" s="246" t="s">
        <v>16</v>
      </c>
      <c r="C25" s="246" t="s">
        <v>45</v>
      </c>
      <c r="D25" s="4" t="s">
        <v>14</v>
      </c>
      <c r="E25" s="4" t="s">
        <v>15</v>
      </c>
      <c r="F25" s="247" t="s">
        <v>20</v>
      </c>
      <c r="G25" s="246" t="s">
        <v>17</v>
      </c>
    </row>
    <row r="26" spans="1:7" ht="26.25" customHeight="1">
      <c r="A26" s="245"/>
      <c r="B26" s="246"/>
      <c r="C26" s="246"/>
      <c r="D26" s="24" t="s">
        <v>56</v>
      </c>
      <c r="E26" s="14" t="str">
        <f>'入力場所'!B3</f>
        <v>2020年12/31時点</v>
      </c>
      <c r="F26" s="248"/>
      <c r="G26" s="246"/>
    </row>
    <row r="27" spans="1:7" ht="30" customHeight="1">
      <c r="A27" s="36"/>
      <c r="B27" s="65"/>
      <c r="C27" s="50"/>
      <c r="D27" s="38"/>
      <c r="E27" s="50"/>
      <c r="F27" s="49"/>
      <c r="G27" s="36"/>
    </row>
    <row r="28" spans="1:7" ht="30" customHeight="1">
      <c r="A28" s="36"/>
      <c r="B28" s="50"/>
      <c r="C28" s="50"/>
      <c r="D28" s="38"/>
      <c r="E28" s="68"/>
      <c r="F28" s="67"/>
      <c r="G28" s="36"/>
    </row>
    <row r="29" spans="1:7" ht="30" customHeight="1">
      <c r="A29" s="36"/>
      <c r="B29" s="50"/>
      <c r="C29" s="50"/>
      <c r="D29" s="38"/>
      <c r="E29" s="68"/>
      <c r="F29" s="67"/>
      <c r="G29" s="36"/>
    </row>
    <row r="30" spans="1:7" ht="30" customHeight="1">
      <c r="A30" s="36"/>
      <c r="B30" s="50"/>
      <c r="C30" s="50"/>
      <c r="D30" s="38"/>
      <c r="E30" s="68"/>
      <c r="F30" s="67"/>
      <c r="G30" s="36"/>
    </row>
    <row r="31" spans="1:7" ht="30" customHeight="1">
      <c r="A31" s="36"/>
      <c r="B31" s="50"/>
      <c r="C31" s="50"/>
      <c r="D31" s="38"/>
      <c r="E31" s="68"/>
      <c r="F31" s="67"/>
      <c r="G31" s="36"/>
    </row>
    <row r="32" spans="1:7" ht="30" customHeight="1">
      <c r="A32" s="36"/>
      <c r="B32" s="50"/>
      <c r="C32" s="50"/>
      <c r="D32" s="38"/>
      <c r="E32" s="68"/>
      <c r="F32" s="67"/>
      <c r="G32" s="36"/>
    </row>
    <row r="33" spans="1:9" ht="30" customHeight="1">
      <c r="A33" s="36"/>
      <c r="B33" s="50"/>
      <c r="C33" s="50"/>
      <c r="D33" s="38"/>
      <c r="E33" s="68"/>
      <c r="F33" s="67"/>
      <c r="G33" s="36"/>
      <c r="H33" s="239" t="s">
        <v>223</v>
      </c>
      <c r="I33" s="250"/>
    </row>
  </sheetData>
  <sheetProtection selectLockedCells="1"/>
  <mergeCells count="17">
    <mergeCell ref="A1:G1"/>
    <mergeCell ref="H33:I33"/>
    <mergeCell ref="B23:C23"/>
    <mergeCell ref="E23:G23"/>
    <mergeCell ref="A25:A26"/>
    <mergeCell ref="B25:B26"/>
    <mergeCell ref="C25:C26"/>
    <mergeCell ref="F25:F26"/>
    <mergeCell ref="G25:G26"/>
    <mergeCell ref="G10:G11"/>
    <mergeCell ref="H17:I17"/>
    <mergeCell ref="B8:C8"/>
    <mergeCell ref="E8:G8"/>
    <mergeCell ref="A10:A11"/>
    <mergeCell ref="B10:B11"/>
    <mergeCell ref="C10:C11"/>
    <mergeCell ref="F10:F11"/>
  </mergeCells>
  <dataValidations count="6">
    <dataValidation allowBlank="1" showInputMessage="1" showErrorMessage="1" promptTitle="入力不要" prompt="その１に入力すると自動で入力されます" sqref="B8:C8 B23:C23"/>
    <dataValidation type="textLength" operator="equal" allowBlank="1" showInputMessage="1" showErrorMessage="1" error="半角８ケタで入力してください" sqref="D12:D18 D27:D33">
      <formula1>8</formula1>
    </dataValidation>
    <dataValidation type="list" allowBlank="1" showErrorMessage="1" prompt="右のマークをクリック&#10;して、学年を選択&#10;してください" sqref="F27:F33">
      <formula1>$M$2:$M$7</formula1>
    </dataValidation>
    <dataValidation type="list" allowBlank="1" showInputMessage="1" showErrorMessage="1" prompt="右のマークをクリック&#10;して、年齢を選択&#10;してください" sqref="E27:E33">
      <formula1>$K$2:$K$6</formula1>
    </dataValidation>
    <dataValidation type="list" allowBlank="1" showInputMessage="1" showErrorMessage="1" sqref="E12:E18">
      <formula1>$K$10:$K$14</formula1>
    </dataValidation>
    <dataValidation type="list" allowBlank="1" showInputMessage="1" showErrorMessage="1" sqref="F12:F18">
      <formula1>$M$10:$M$13</formula1>
    </dataValidation>
  </dataValidations>
  <hyperlinks>
    <hyperlink ref="H17:I17" location="はじめに!A35" display="説明書へもどる"/>
    <hyperlink ref="H33:I33" location="はじめに!A35" display="説明書へもどる"/>
  </hyperlinks>
  <printOptions/>
  <pageMargins left="0.42" right="0.13" top="0.61" bottom="0.77" header="0.512" footer="0.512"/>
  <pageSetup horizontalDpi="600" verticalDpi="600" orientation="portrait" paperSize="9" scale="9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rgb="FFFF0000"/>
    <pageSetUpPr fitToPage="1"/>
  </sheetPr>
  <dimension ref="A1:Q31"/>
  <sheetViews>
    <sheetView showGridLines="0" zoomScaleSheetLayoutView="50" zoomScalePageLayoutView="0" workbookViewId="0" topLeftCell="A10">
      <selection activeCell="H45" sqref="H45"/>
    </sheetView>
  </sheetViews>
  <sheetFormatPr defaultColWidth="8.875" defaultRowHeight="13.5"/>
  <cols>
    <col min="1" max="1" width="3.375" style="2" customWidth="1"/>
    <col min="2" max="2" width="12.625" style="1" customWidth="1"/>
    <col min="3" max="3" width="18.50390625" style="1" customWidth="1"/>
    <col min="4" max="4" width="16.25390625" style="1" customWidth="1"/>
    <col min="5" max="5" width="9.375" style="1" customWidth="1"/>
    <col min="6" max="6" width="14.00390625" style="1" customWidth="1"/>
    <col min="7" max="7" width="7.125" style="1" customWidth="1"/>
    <col min="8" max="8" width="6.75390625" style="1" customWidth="1"/>
    <col min="9" max="9" width="16.125" style="1" customWidth="1"/>
    <col min="10" max="12" width="8.875" style="1" customWidth="1"/>
    <col min="13" max="13" width="12.125" style="1" hidden="1" customWidth="1"/>
    <col min="14" max="14" width="3.50390625" style="1" hidden="1" customWidth="1"/>
    <col min="15" max="15" width="12.125" style="1" hidden="1" customWidth="1"/>
    <col min="16" max="16" width="3.50390625" style="1" hidden="1" customWidth="1"/>
    <col min="17" max="17" width="12.125" style="1" hidden="1" customWidth="1"/>
    <col min="18" max="18" width="8.875" style="1" customWidth="1"/>
    <col min="19" max="16384" width="8.875" style="1" customWidth="1"/>
  </cols>
  <sheetData>
    <row r="1" spans="1:17" ht="19.5" customHeight="1">
      <c r="A1" s="61"/>
      <c r="B1" s="249" t="str">
        <f>'入力場所'!B2</f>
        <v>第５０回愛知県ジュニア新体操選手権参加申込書</v>
      </c>
      <c r="C1" s="249"/>
      <c r="D1" s="249"/>
      <c r="E1" s="249"/>
      <c r="F1" s="249"/>
      <c r="G1" s="249"/>
      <c r="H1" s="249"/>
      <c r="I1" s="249"/>
      <c r="M1" s="21" t="s">
        <v>42</v>
      </c>
      <c r="N1" s="21"/>
      <c r="O1" s="21" t="s">
        <v>43</v>
      </c>
      <c r="P1" s="21"/>
      <c r="Q1" s="21" t="s">
        <v>44</v>
      </c>
    </row>
    <row r="2" spans="1:17" ht="15.75" customHeight="1">
      <c r="A2" s="6"/>
      <c r="B2" s="6"/>
      <c r="C2" s="6"/>
      <c r="D2" s="6"/>
      <c r="E2" s="6"/>
      <c r="F2" s="6"/>
      <c r="G2" s="6"/>
      <c r="I2" s="16" t="s">
        <v>60</v>
      </c>
      <c r="M2" s="22" t="str">
        <f>'入力場所'!$D$2</f>
        <v>１１歳</v>
      </c>
      <c r="N2" s="23"/>
      <c r="O2" s="22" t="str">
        <f>'入力場所'!$F$2</f>
        <v>小５</v>
      </c>
      <c r="P2" s="23"/>
      <c r="Q2" s="22" t="str">
        <f>'入力場所'!$H$2</f>
        <v>個人総合</v>
      </c>
    </row>
    <row r="3" spans="13:17" ht="15.75" customHeight="1">
      <c r="M3" s="22" t="str">
        <f>'入力場所'!$D$3</f>
        <v>１２歳</v>
      </c>
      <c r="N3" s="23"/>
      <c r="O3" s="22" t="str">
        <f>'入力場所'!$F$3</f>
        <v>小６</v>
      </c>
      <c r="P3" s="23"/>
      <c r="Q3" s="22">
        <f>IF('入力場所'!$H$3="","",'入力場所'!$H$3)</f>
      </c>
    </row>
    <row r="4" spans="1:17" ht="15.75" customHeight="1">
      <c r="A4" s="15" t="s">
        <v>265</v>
      </c>
      <c r="M4" s="22" t="str">
        <f>'入力場所'!$D$4</f>
        <v>１３歳</v>
      </c>
      <c r="N4" s="23"/>
      <c r="O4" s="22" t="str">
        <f>'入力場所'!$F$4</f>
        <v>中１</v>
      </c>
      <c r="P4" s="23"/>
      <c r="Q4" s="22">
        <f>IF('入力場所'!$H$3="","",'入力場所'!$H$3)</f>
      </c>
    </row>
    <row r="5" spans="13:17" ht="15.75" customHeight="1">
      <c r="M5" s="22" t="str">
        <f>'入力場所'!$D$5</f>
        <v>１４歳</v>
      </c>
      <c r="N5" s="23"/>
      <c r="O5" s="22" t="str">
        <f>'入力場所'!$F$5</f>
        <v>中２</v>
      </c>
      <c r="P5" s="23"/>
      <c r="Q5" s="22"/>
    </row>
    <row r="6" spans="13:17" ht="15.75" customHeight="1">
      <c r="M6" s="22" t="str">
        <f>'入力場所'!$D$6</f>
        <v>１５歳</v>
      </c>
      <c r="N6" s="23"/>
      <c r="O6" s="22" t="str">
        <f>'入力場所'!$F$6</f>
        <v>中３</v>
      </c>
      <c r="P6" s="23"/>
      <c r="Q6" s="22"/>
    </row>
    <row r="7" spans="13:17" ht="15.75" customHeight="1">
      <c r="M7" s="23"/>
      <c r="N7" s="23"/>
      <c r="O7" s="22" t="str">
        <f>'入力場所'!$F$7</f>
        <v>高１</v>
      </c>
      <c r="P7" s="23"/>
      <c r="Q7" s="22"/>
    </row>
    <row r="8" spans="1:9" ht="39" customHeight="1">
      <c r="A8" s="254" t="s">
        <v>18</v>
      </c>
      <c r="B8" s="255"/>
      <c r="C8" s="240">
        <f>'女子団体'!B8</f>
      </c>
      <c r="D8" s="241"/>
      <c r="E8" s="251"/>
      <c r="F8" s="18" t="s">
        <v>30</v>
      </c>
      <c r="G8" s="242"/>
      <c r="H8" s="243"/>
      <c r="I8" s="244"/>
    </row>
    <row r="9" ht="23.25" customHeight="1"/>
    <row r="10" spans="1:9" ht="25.5" customHeight="1">
      <c r="A10" s="246"/>
      <c r="B10" s="245" t="s">
        <v>239</v>
      </c>
      <c r="C10" s="246" t="s">
        <v>16</v>
      </c>
      <c r="D10" s="246" t="s">
        <v>49</v>
      </c>
      <c r="E10" s="252" t="s">
        <v>28</v>
      </c>
      <c r="F10" s="4" t="s">
        <v>14</v>
      </c>
      <c r="G10" s="4" t="s">
        <v>15</v>
      </c>
      <c r="H10" s="247" t="s">
        <v>20</v>
      </c>
      <c r="I10" s="246" t="s">
        <v>17</v>
      </c>
    </row>
    <row r="11" spans="1:9" ht="26.25" customHeight="1">
      <c r="A11" s="246"/>
      <c r="B11" s="245"/>
      <c r="C11" s="246"/>
      <c r="D11" s="246"/>
      <c r="E11" s="253"/>
      <c r="F11" s="24" t="s">
        <v>56</v>
      </c>
      <c r="G11" s="14" t="str">
        <f>'入力場所'!B3</f>
        <v>2020年12/31時点</v>
      </c>
      <c r="H11" s="248"/>
      <c r="I11" s="246"/>
    </row>
    <row r="12" spans="1:9" ht="33.75" customHeight="1">
      <c r="A12" s="4">
        <v>1</v>
      </c>
      <c r="B12" s="36"/>
      <c r="C12" s="65"/>
      <c r="D12" s="37"/>
      <c r="E12" s="37"/>
      <c r="F12" s="38"/>
      <c r="G12" s="37"/>
      <c r="H12" s="39"/>
      <c r="I12" s="36"/>
    </row>
    <row r="13" spans="1:9" ht="33.75" customHeight="1">
      <c r="A13" s="4">
        <v>2</v>
      </c>
      <c r="B13" s="36"/>
      <c r="C13" s="37"/>
      <c r="D13" s="37"/>
      <c r="E13" s="37"/>
      <c r="F13" s="38"/>
      <c r="G13" s="141"/>
      <c r="H13" s="140"/>
      <c r="I13" s="36"/>
    </row>
    <row r="14" spans="1:9" ht="33.75" customHeight="1">
      <c r="A14" s="4">
        <v>3</v>
      </c>
      <c r="B14" s="36"/>
      <c r="C14" s="37"/>
      <c r="D14" s="37"/>
      <c r="E14" s="37"/>
      <c r="F14" s="38"/>
      <c r="G14" s="141"/>
      <c r="H14" s="140"/>
      <c r="I14" s="36"/>
    </row>
    <row r="15" spans="1:9" ht="33.75" customHeight="1">
      <c r="A15" s="4">
        <v>4</v>
      </c>
      <c r="B15" s="36"/>
      <c r="C15" s="37"/>
      <c r="D15" s="37"/>
      <c r="E15" s="37"/>
      <c r="F15" s="38"/>
      <c r="G15" s="141"/>
      <c r="H15" s="140"/>
      <c r="I15" s="36"/>
    </row>
    <row r="16" spans="1:9" ht="33.75" customHeight="1">
      <c r="A16" s="4">
        <v>5</v>
      </c>
      <c r="B16" s="36"/>
      <c r="C16" s="37"/>
      <c r="D16" s="37"/>
      <c r="E16" s="37"/>
      <c r="F16" s="38"/>
      <c r="G16" s="141"/>
      <c r="H16" s="140"/>
      <c r="I16" s="36"/>
    </row>
    <row r="17" spans="1:11" ht="33.75" customHeight="1" hidden="1">
      <c r="A17" s="4">
        <v>6</v>
      </c>
      <c r="B17" s="36"/>
      <c r="C17" s="37"/>
      <c r="D17" s="37"/>
      <c r="E17" s="37"/>
      <c r="F17" s="38"/>
      <c r="G17" s="68"/>
      <c r="H17" s="39"/>
      <c r="I17" s="36"/>
      <c r="J17" s="239" t="s">
        <v>99</v>
      </c>
      <c r="K17" s="153"/>
    </row>
    <row r="18" spans="1:9" ht="33.75" customHeight="1" hidden="1">
      <c r="A18" s="4">
        <v>7</v>
      </c>
      <c r="B18" s="36"/>
      <c r="C18" s="37"/>
      <c r="D18" s="37"/>
      <c r="E18" s="37"/>
      <c r="F18" s="38"/>
      <c r="G18" s="68"/>
      <c r="H18" s="39"/>
      <c r="I18" s="36"/>
    </row>
    <row r="19" spans="1:9" ht="33.75" customHeight="1" hidden="1">
      <c r="A19" s="4">
        <v>8</v>
      </c>
      <c r="B19" s="36"/>
      <c r="C19" s="37"/>
      <c r="D19" s="37"/>
      <c r="E19" s="37"/>
      <c r="F19" s="38"/>
      <c r="G19" s="68"/>
      <c r="H19" s="39"/>
      <c r="I19" s="36"/>
    </row>
    <row r="20" spans="1:9" ht="33.75" customHeight="1" hidden="1">
      <c r="A20" s="4">
        <v>9</v>
      </c>
      <c r="B20" s="36"/>
      <c r="C20" s="108"/>
      <c r="D20" s="108"/>
      <c r="E20" s="108"/>
      <c r="F20" s="38"/>
      <c r="G20" s="108"/>
      <c r="H20" s="107"/>
      <c r="I20" s="36"/>
    </row>
    <row r="21" spans="1:9" ht="33.75" customHeight="1" hidden="1">
      <c r="A21" s="4">
        <v>10</v>
      </c>
      <c r="B21" s="36"/>
      <c r="C21" s="108"/>
      <c r="D21" s="108"/>
      <c r="E21" s="108"/>
      <c r="F21" s="38"/>
      <c r="G21" s="108"/>
      <c r="H21" s="107"/>
      <c r="I21" s="36"/>
    </row>
    <row r="22" spans="1:9" ht="33.75" customHeight="1" hidden="1">
      <c r="A22" s="4">
        <v>11</v>
      </c>
      <c r="B22" s="36" t="s">
        <v>83</v>
      </c>
      <c r="C22" s="37"/>
      <c r="D22" s="37"/>
      <c r="E22" s="37"/>
      <c r="F22" s="38"/>
      <c r="G22" s="68"/>
      <c r="H22" s="39"/>
      <c r="I22" s="36"/>
    </row>
    <row r="23" spans="1:9" ht="33.75" customHeight="1" hidden="1">
      <c r="A23" s="4">
        <v>12</v>
      </c>
      <c r="B23" s="36"/>
      <c r="C23" s="37"/>
      <c r="D23" s="37"/>
      <c r="E23" s="37"/>
      <c r="F23" s="38"/>
      <c r="G23" s="68"/>
      <c r="H23" s="39"/>
      <c r="I23" s="36"/>
    </row>
    <row r="24" ht="17.25" customHeight="1">
      <c r="A24" s="62"/>
    </row>
    <row r="25" spans="1:9" ht="15" customHeight="1" hidden="1">
      <c r="A25" s="63"/>
      <c r="B25" s="3"/>
      <c r="C25" s="3"/>
      <c r="D25" s="4" t="s">
        <v>50</v>
      </c>
      <c r="E25" s="27">
        <f>COUNTIF($E$12:$E$23,D25)</f>
        <v>0</v>
      </c>
      <c r="F25" s="3"/>
      <c r="G25" s="3"/>
      <c r="H25" s="3"/>
      <c r="I25" s="3"/>
    </row>
    <row r="26" spans="1:9" ht="15" customHeight="1" hidden="1">
      <c r="A26" s="64"/>
      <c r="B26" s="25"/>
      <c r="C26" s="3"/>
      <c r="D26" s="4">
        <f>Q3</f>
      </c>
      <c r="E26" s="27">
        <f>COUNTIF($E$12:$E$23,D26)</f>
        <v>12</v>
      </c>
      <c r="F26" s="3"/>
      <c r="G26" s="26"/>
      <c r="H26" s="3"/>
      <c r="I26" s="3"/>
    </row>
    <row r="27" spans="1:9" ht="15" customHeight="1" hidden="1">
      <c r="A27" s="64"/>
      <c r="B27" s="25"/>
      <c r="C27" s="3"/>
      <c r="D27" s="4">
        <f>Q4</f>
      </c>
      <c r="E27" s="27">
        <f>COUNTIF($E$12:$E$23,D27)</f>
        <v>12</v>
      </c>
      <c r="F27" s="256" t="str">
        <f>IF(E28&gt;12,"種目数オーバーです","")</f>
        <v>種目数オーバーです</v>
      </c>
      <c r="G27" s="256"/>
      <c r="H27" s="256"/>
      <c r="I27" s="256"/>
    </row>
    <row r="28" spans="1:9" ht="15" customHeight="1" hidden="1">
      <c r="A28" s="64"/>
      <c r="B28" s="25"/>
      <c r="C28" s="3"/>
      <c r="D28" s="20" t="s">
        <v>51</v>
      </c>
      <c r="E28" s="28">
        <f>E25*2+E26+E27</f>
        <v>24</v>
      </c>
      <c r="F28" s="256"/>
      <c r="G28" s="256"/>
      <c r="H28" s="256"/>
      <c r="I28" s="256"/>
    </row>
    <row r="29" spans="1:2" ht="17.25" customHeight="1">
      <c r="A29" s="2" t="s">
        <v>5</v>
      </c>
      <c r="B29" s="1" t="s">
        <v>330</v>
      </c>
    </row>
    <row r="30" spans="1:2" ht="14.25">
      <c r="A30" s="62"/>
      <c r="B30" s="17" t="s">
        <v>331</v>
      </c>
    </row>
    <row r="31" ht="13.5">
      <c r="A31" s="62"/>
    </row>
  </sheetData>
  <sheetProtection selectLockedCells="1"/>
  <mergeCells count="13">
    <mergeCell ref="B1:I1"/>
    <mergeCell ref="A8:B8"/>
    <mergeCell ref="F27:I28"/>
    <mergeCell ref="G8:I8"/>
    <mergeCell ref="J17:K17"/>
    <mergeCell ref="C8:E8"/>
    <mergeCell ref="A10:A11"/>
    <mergeCell ref="I10:I11"/>
    <mergeCell ref="H10:H11"/>
    <mergeCell ref="B10:B11"/>
    <mergeCell ref="C10:C11"/>
    <mergeCell ref="E10:E11"/>
    <mergeCell ref="D10:D11"/>
  </mergeCells>
  <conditionalFormatting sqref="F27:I28">
    <cfRule type="notContainsBlanks" priority="1" dxfId="0" stopIfTrue="1">
      <formula>LEN(TRIM(F27))&gt;0</formula>
    </cfRule>
    <cfRule type="colorScale" priority="2" dxfId="1">
      <colorScale>
        <cfvo type="num" val="0"/>
        <cfvo type="num" val="10"/>
        <color rgb="FFFF7128"/>
        <color rgb="FFFFEF9C"/>
      </colorScale>
    </cfRule>
  </conditionalFormatting>
  <dataValidations count="7">
    <dataValidation type="list" allowBlank="1" showInputMessage="1" showErrorMessage="1" sqref="H17:H23">
      <formula1>$O$2:$O$7</formula1>
    </dataValidation>
    <dataValidation type="list" showInputMessage="1" showErrorMessage="1" sqref="E13:E23">
      <formula1>$Q$2:$Q$4</formula1>
    </dataValidation>
    <dataValidation type="list" allowBlank="1" showInputMessage="1" showErrorMessage="1" prompt="右のマークをクリック&#10;して、学年を選択&#10;してください" sqref="H12:H16">
      <formula1>$O$2:$O$7</formula1>
    </dataValidation>
    <dataValidation type="textLength" operator="equal" allowBlank="1" showInputMessage="1" showErrorMessage="1" error="半角８ケタで入力してください" sqref="F12:F23">
      <formula1>8</formula1>
    </dataValidation>
    <dataValidation type="list" showInputMessage="1" showErrorMessage="1" prompt="右のマークをクリック&#10;して、種目を選択&#10;してください" sqref="E12">
      <formula1>$Q$2:$Q$4</formula1>
    </dataValidation>
    <dataValidation allowBlank="1" showInputMessage="1" showErrorMessage="1" promptTitle="入力不要" prompt="その１に入力すると自動で入力されます" sqref="C8:E8"/>
    <dataValidation type="list" allowBlank="1" showInputMessage="1" showErrorMessage="1" prompt="右のマークをクリック&#10;して、年齢を選択&#10;してください" sqref="G12:G23">
      <formula1>$M$2:$M$6</formula1>
    </dataValidation>
  </dataValidations>
  <hyperlinks>
    <hyperlink ref="J17:K17" location="はじめに!A47" display="説明書へもどる"/>
  </hyperlinks>
  <printOptions/>
  <pageMargins left="0.42" right="0.13" top="0.61" bottom="0.77" header="0.512" footer="0.512"/>
  <pageSetup fitToHeight="1" fitToWidth="1" horizontalDpi="600" verticalDpi="600" orientation="portrait" paperSize="9" scale="95" r:id="rId4"/>
  <drawing r:id="rId3"/>
  <legacyDrawing r:id="rId2"/>
</worksheet>
</file>

<file path=xl/worksheets/sheet7.xml><?xml version="1.0" encoding="utf-8"?>
<worksheet xmlns="http://schemas.openxmlformats.org/spreadsheetml/2006/main" xmlns:r="http://schemas.openxmlformats.org/officeDocument/2006/relationships">
  <sheetPr codeName="Sheet10">
    <tabColor rgb="FFFF0000"/>
  </sheetPr>
  <dimension ref="A1:Q22"/>
  <sheetViews>
    <sheetView showGridLines="0" showRowColHeaders="0" zoomScaleSheetLayoutView="50" zoomScalePageLayoutView="0" workbookViewId="0" topLeftCell="A4">
      <selection activeCell="S13" sqref="S13"/>
    </sheetView>
  </sheetViews>
  <sheetFormatPr defaultColWidth="8.875" defaultRowHeight="13.5"/>
  <cols>
    <col min="1" max="1" width="3.375" style="2" customWidth="1"/>
    <col min="2" max="2" width="12.625" style="1" customWidth="1"/>
    <col min="3" max="3" width="18.50390625" style="1" customWidth="1"/>
    <col min="4" max="4" width="16.25390625" style="1" customWidth="1"/>
    <col min="5" max="5" width="9.375" style="1" customWidth="1"/>
    <col min="6" max="6" width="14.00390625" style="1" customWidth="1"/>
    <col min="7" max="7" width="7.125" style="1" customWidth="1"/>
    <col min="8" max="8" width="6.75390625" style="1" customWidth="1"/>
    <col min="9" max="9" width="16.125" style="1" customWidth="1"/>
    <col min="10" max="12" width="8.875" style="1" customWidth="1"/>
    <col min="13" max="13" width="12.125" style="1" hidden="1" customWidth="1"/>
    <col min="14" max="14" width="3.50390625" style="1" hidden="1" customWidth="1"/>
    <col min="15" max="15" width="12.125" style="1" hidden="1" customWidth="1"/>
    <col min="16" max="16" width="3.50390625" style="1" hidden="1" customWidth="1"/>
    <col min="17" max="17" width="12.125" style="1" hidden="1" customWidth="1"/>
    <col min="18" max="18" width="8.875" style="1" customWidth="1"/>
    <col min="19" max="16384" width="8.875" style="1" customWidth="1"/>
  </cols>
  <sheetData>
    <row r="1" spans="1:17" ht="19.5" customHeight="1">
      <c r="A1" s="61"/>
      <c r="B1" s="249" t="str">
        <f>'入力場所'!B2</f>
        <v>第５０回愛知県ジュニア新体操選手権参加申込書</v>
      </c>
      <c r="C1" s="249"/>
      <c r="D1" s="249"/>
      <c r="E1" s="249"/>
      <c r="F1" s="249"/>
      <c r="G1" s="249"/>
      <c r="H1" s="249"/>
      <c r="I1" s="249"/>
      <c r="M1" s="21" t="s">
        <v>42</v>
      </c>
      <c r="N1" s="21"/>
      <c r="O1" s="21" t="s">
        <v>43</v>
      </c>
      <c r="P1" s="21"/>
      <c r="Q1" s="21" t="s">
        <v>44</v>
      </c>
    </row>
    <row r="2" spans="1:17" ht="15.75" customHeight="1">
      <c r="A2" s="6"/>
      <c r="B2" s="6"/>
      <c r="C2" s="6"/>
      <c r="D2" s="6"/>
      <c r="E2" s="6"/>
      <c r="F2" s="6"/>
      <c r="G2" s="6"/>
      <c r="I2" s="16" t="s">
        <v>259</v>
      </c>
      <c r="M2" s="22" t="str">
        <f>'入力場所'!$D$2</f>
        <v>１１歳</v>
      </c>
      <c r="N2" s="23"/>
      <c r="O2" s="22" t="str">
        <f>'入力場所'!$F$2</f>
        <v>小５</v>
      </c>
      <c r="P2" s="23"/>
      <c r="Q2" s="22" t="s">
        <v>266</v>
      </c>
    </row>
    <row r="3" spans="13:17" ht="15.75" customHeight="1">
      <c r="M3" s="22" t="str">
        <f>'入力場所'!$D$3</f>
        <v>１２歳</v>
      </c>
      <c r="N3" s="23"/>
      <c r="O3" s="22" t="str">
        <f>'入力場所'!$F$3</f>
        <v>小６</v>
      </c>
      <c r="P3" s="23"/>
      <c r="Q3" s="22"/>
    </row>
    <row r="4" spans="1:17" ht="15.75" customHeight="1">
      <c r="A4" s="15" t="s">
        <v>258</v>
      </c>
      <c r="M4" s="22" t="str">
        <f>'入力場所'!$D$4</f>
        <v>１３歳</v>
      </c>
      <c r="N4" s="23"/>
      <c r="O4" s="22" t="str">
        <f>'入力場所'!$F$4</f>
        <v>中１</v>
      </c>
      <c r="P4" s="23"/>
      <c r="Q4" s="22"/>
    </row>
    <row r="5" spans="13:17" ht="15.75" customHeight="1">
      <c r="M5" s="22" t="str">
        <f>'入力場所'!$D$5</f>
        <v>１４歳</v>
      </c>
      <c r="N5" s="23"/>
      <c r="O5" s="22" t="str">
        <f>'入力場所'!$F$5</f>
        <v>中２</v>
      </c>
      <c r="P5" s="23"/>
      <c r="Q5" s="22"/>
    </row>
    <row r="6" spans="13:17" ht="15.75" customHeight="1">
      <c r="M6" s="22" t="str">
        <f>'入力場所'!$D$6</f>
        <v>１５歳</v>
      </c>
      <c r="N6" s="23"/>
      <c r="O6" s="22" t="str">
        <f>'入力場所'!$F$6</f>
        <v>中３</v>
      </c>
      <c r="P6" s="23"/>
      <c r="Q6" s="22"/>
    </row>
    <row r="7" spans="13:17" ht="15.75" customHeight="1">
      <c r="M7" s="23"/>
      <c r="N7" s="23"/>
      <c r="O7" s="22" t="str">
        <f>'入力場所'!$F$7</f>
        <v>高１</v>
      </c>
      <c r="P7" s="23"/>
      <c r="Q7" s="22"/>
    </row>
    <row r="8" spans="1:9" ht="39" customHeight="1">
      <c r="A8" s="254" t="s">
        <v>18</v>
      </c>
      <c r="B8" s="255"/>
      <c r="C8" s="240">
        <f>IF('申込書その１'!C4=0,"",'申込書その１'!C4)</f>
      </c>
      <c r="D8" s="241"/>
      <c r="E8" s="251"/>
      <c r="F8" s="18" t="s">
        <v>30</v>
      </c>
      <c r="G8" s="242"/>
      <c r="H8" s="243"/>
      <c r="I8" s="244"/>
    </row>
    <row r="9" ht="23.25" customHeight="1"/>
    <row r="10" spans="1:9" ht="25.5" customHeight="1">
      <c r="A10" s="246"/>
      <c r="B10" s="245" t="s">
        <v>239</v>
      </c>
      <c r="C10" s="246" t="s">
        <v>16</v>
      </c>
      <c r="D10" s="246" t="s">
        <v>45</v>
      </c>
      <c r="E10" s="252" t="s">
        <v>28</v>
      </c>
      <c r="F10" s="4" t="s">
        <v>14</v>
      </c>
      <c r="G10" s="4" t="s">
        <v>15</v>
      </c>
      <c r="H10" s="247" t="s">
        <v>20</v>
      </c>
      <c r="I10" s="246" t="s">
        <v>17</v>
      </c>
    </row>
    <row r="11" spans="1:9" ht="26.25" customHeight="1">
      <c r="A11" s="246"/>
      <c r="B11" s="245"/>
      <c r="C11" s="246"/>
      <c r="D11" s="246"/>
      <c r="E11" s="253"/>
      <c r="F11" s="24" t="s">
        <v>56</v>
      </c>
      <c r="G11" s="14" t="str">
        <f>'入力場所'!B3</f>
        <v>2020年12/31時点</v>
      </c>
      <c r="H11" s="248"/>
      <c r="I11" s="246"/>
    </row>
    <row r="12" spans="1:9" ht="33.75" customHeight="1">
      <c r="A12" s="4">
        <v>1</v>
      </c>
      <c r="B12" s="36"/>
      <c r="C12" s="108"/>
      <c r="D12" s="108"/>
      <c r="E12" s="108"/>
      <c r="F12" s="38"/>
      <c r="G12" s="108"/>
      <c r="H12" s="107"/>
      <c r="I12" s="36"/>
    </row>
    <row r="13" spans="1:9" ht="33.75" customHeight="1">
      <c r="A13" s="4">
        <v>2</v>
      </c>
      <c r="B13" s="36"/>
      <c r="C13" s="108"/>
      <c r="D13" s="108"/>
      <c r="E13" s="108"/>
      <c r="F13" s="38"/>
      <c r="G13" s="141"/>
      <c r="H13" s="140"/>
      <c r="I13" s="36"/>
    </row>
    <row r="14" spans="1:9" ht="33.75" customHeight="1">
      <c r="A14" s="4">
        <v>3</v>
      </c>
      <c r="B14" s="36"/>
      <c r="C14" s="108"/>
      <c r="D14" s="108"/>
      <c r="E14" s="108"/>
      <c r="F14" s="38"/>
      <c r="G14" s="141"/>
      <c r="H14" s="140"/>
      <c r="I14" s="36"/>
    </row>
    <row r="15" spans="1:9" ht="33.75" customHeight="1">
      <c r="A15" s="4">
        <v>4</v>
      </c>
      <c r="B15" s="36"/>
      <c r="C15" s="108"/>
      <c r="D15" s="108"/>
      <c r="E15" s="108"/>
      <c r="F15" s="38"/>
      <c r="G15" s="141"/>
      <c r="H15" s="140"/>
      <c r="I15" s="36"/>
    </row>
    <row r="16" spans="1:9" ht="33.75" customHeight="1">
      <c r="A16" s="4">
        <v>5</v>
      </c>
      <c r="B16" s="36"/>
      <c r="C16" s="108"/>
      <c r="D16" s="108"/>
      <c r="E16" s="108"/>
      <c r="F16" s="38"/>
      <c r="G16" s="141"/>
      <c r="H16" s="140"/>
      <c r="I16" s="36"/>
    </row>
    <row r="17" spans="1:11" ht="33.75" customHeight="1">
      <c r="A17" s="4">
        <v>6</v>
      </c>
      <c r="B17" s="36"/>
      <c r="C17" s="108"/>
      <c r="D17" s="108"/>
      <c r="E17" s="108"/>
      <c r="F17" s="38"/>
      <c r="G17" s="108"/>
      <c r="H17" s="107"/>
      <c r="I17" s="36"/>
      <c r="J17" s="239" t="s">
        <v>99</v>
      </c>
      <c r="K17" s="153"/>
    </row>
    <row r="18" ht="17.25" customHeight="1">
      <c r="A18" s="62"/>
    </row>
    <row r="19" spans="1:9" ht="15" customHeight="1">
      <c r="A19" s="63"/>
      <c r="B19" s="3"/>
      <c r="C19" s="3"/>
      <c r="D19" s="4" t="s">
        <v>50</v>
      </c>
      <c r="E19" s="27">
        <f>COUNTIF($E$12:$E$17,D19)</f>
        <v>0</v>
      </c>
      <c r="F19" s="3"/>
      <c r="G19" s="3"/>
      <c r="H19" s="3"/>
      <c r="I19" s="3"/>
    </row>
    <row r="20" ht="17.25" customHeight="1">
      <c r="A20" s="1"/>
    </row>
    <row r="21" ht="13.5">
      <c r="A21" s="62"/>
    </row>
    <row r="22" spans="1:2" ht="14.25">
      <c r="A22" s="2" t="s">
        <v>5</v>
      </c>
      <c r="B22" s="17" t="s">
        <v>267</v>
      </c>
    </row>
  </sheetData>
  <sheetProtection selectLockedCells="1"/>
  <mergeCells count="12">
    <mergeCell ref="I10:I11"/>
    <mergeCell ref="J17:K17"/>
    <mergeCell ref="B1:I1"/>
    <mergeCell ref="A8:B8"/>
    <mergeCell ref="C8:E8"/>
    <mergeCell ref="G8:I8"/>
    <mergeCell ref="A10:A11"/>
    <mergeCell ref="B10:B11"/>
    <mergeCell ref="C10:C11"/>
    <mergeCell ref="D10:D11"/>
    <mergeCell ref="E10:E11"/>
    <mergeCell ref="H10:H11"/>
  </mergeCells>
  <dataValidations count="6">
    <dataValidation type="list" allowBlank="1" showInputMessage="1" showErrorMessage="1" prompt="右のマークをクリック&#10;して、年齢を選択&#10;してください" sqref="G12:G17">
      <formula1>$M$2:$M$6</formula1>
    </dataValidation>
    <dataValidation allowBlank="1" showInputMessage="1" showErrorMessage="1" promptTitle="入力不要" prompt="その１に入力すると自動で入力されます" sqref="C8:E8"/>
    <dataValidation type="list" showInputMessage="1" showErrorMessage="1" prompt="右のマークをクリック&#10;して、種目を選択&#10;してください" sqref="E12:E17">
      <formula1>$Q$2</formula1>
    </dataValidation>
    <dataValidation type="textLength" operator="equal" allowBlank="1" showInputMessage="1" showErrorMessage="1" error="半角８ケタで入力してください" sqref="F12:F17">
      <formula1>8</formula1>
    </dataValidation>
    <dataValidation type="list" allowBlank="1" showInputMessage="1" showErrorMessage="1" prompt="右のマークをクリック&#10;して、学年を選択&#10;してください" sqref="H12:H16">
      <formula1>$O$2:$O$7</formula1>
    </dataValidation>
    <dataValidation type="list" allowBlank="1" showInputMessage="1" showErrorMessage="1" sqref="H17">
      <formula1>$O$2:$O$7</formula1>
    </dataValidation>
  </dataValidations>
  <hyperlinks>
    <hyperlink ref="J17:K17" location="はじめに!A47" display="説明書へもどる"/>
  </hyperlinks>
  <printOptions/>
  <pageMargins left="0.42" right="0.13" top="0.61" bottom="0.77" header="0.512" footer="0.512"/>
  <pageSetup horizontalDpi="600" verticalDpi="60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sheetPr codeName="Sheet6">
    <tabColor rgb="FFFF0000"/>
    <pageSetUpPr fitToPage="1"/>
  </sheetPr>
  <dimension ref="A1:N86"/>
  <sheetViews>
    <sheetView showGridLines="0" showRowColHeaders="0" zoomScale="102" zoomScaleNormal="102" zoomScalePageLayoutView="0" workbookViewId="0" topLeftCell="A1">
      <selection activeCell="O20" sqref="O20"/>
    </sheetView>
  </sheetViews>
  <sheetFormatPr defaultColWidth="9.00390625" defaultRowHeight="13.5"/>
  <cols>
    <col min="1" max="1" width="10.25390625" style="1" customWidth="1"/>
    <col min="2" max="2" width="5.375" style="1" customWidth="1"/>
    <col min="3" max="3" width="14.50390625" style="1" customWidth="1"/>
    <col min="4" max="4" width="10.25390625" style="1" customWidth="1"/>
    <col min="5" max="5" width="22.25390625" style="1" customWidth="1"/>
    <col min="6" max="6" width="10.25390625" style="1" customWidth="1"/>
    <col min="7" max="7" width="8.00390625" style="1" customWidth="1"/>
    <col min="8" max="8" width="5.875" style="1" customWidth="1"/>
    <col min="9" max="9" width="1.75390625" style="1" customWidth="1"/>
    <col min="10" max="11" width="9.00390625" style="1" customWidth="1"/>
    <col min="12" max="14" width="9.00390625" style="1" hidden="1" customWidth="1"/>
    <col min="15" max="16384" width="9.00390625" style="1" customWidth="1"/>
  </cols>
  <sheetData>
    <row r="1" spans="1:14" ht="21">
      <c r="A1" s="249" t="str">
        <f>'申込書その１'!A1</f>
        <v>第５０回愛知県ジュニア新体操選手権参加申込書</v>
      </c>
      <c r="B1" s="249"/>
      <c r="C1" s="249"/>
      <c r="D1" s="249"/>
      <c r="E1" s="249"/>
      <c r="F1" s="249"/>
      <c r="G1" s="249"/>
      <c r="H1" s="249"/>
      <c r="I1" s="60"/>
      <c r="L1" s="55" t="s">
        <v>109</v>
      </c>
      <c r="N1" s="55" t="s">
        <v>113</v>
      </c>
    </row>
    <row r="2" spans="8:14" ht="17.25" customHeight="1">
      <c r="H2" s="16" t="s">
        <v>260</v>
      </c>
      <c r="L2" s="55" t="s">
        <v>234</v>
      </c>
      <c r="N2" s="55" t="s">
        <v>114</v>
      </c>
    </row>
    <row r="3" spans="5:14" ht="18.75" customHeight="1">
      <c r="E3" s="257" t="s">
        <v>11</v>
      </c>
      <c r="F3" s="257"/>
      <c r="G3" s="257"/>
      <c r="H3" s="257"/>
      <c r="L3" s="55" t="s">
        <v>110</v>
      </c>
      <c r="N3" s="55" t="s">
        <v>115</v>
      </c>
    </row>
    <row r="4" spans="1:14" ht="9.75" customHeight="1">
      <c r="A4" s="5"/>
      <c r="L4" s="55" t="s">
        <v>111</v>
      </c>
      <c r="N4" s="55" t="s">
        <v>116</v>
      </c>
    </row>
    <row r="5" spans="1:14" ht="18.75">
      <c r="A5" s="15" t="s">
        <v>269</v>
      </c>
      <c r="L5" s="55" t="s">
        <v>112</v>
      </c>
      <c r="N5" s="55" t="s">
        <v>117</v>
      </c>
    </row>
    <row r="6" ht="13.5">
      <c r="N6" s="55" t="s">
        <v>118</v>
      </c>
    </row>
    <row r="7" spans="1:14" ht="39.75" customHeight="1">
      <c r="A7" s="8" t="s">
        <v>3</v>
      </c>
      <c r="B7" s="258"/>
      <c r="C7" s="258"/>
      <c r="D7" s="258"/>
      <c r="E7" s="258"/>
      <c r="F7" s="8" t="s">
        <v>12</v>
      </c>
      <c r="G7" s="260"/>
      <c r="H7" s="261"/>
      <c r="N7" s="55" t="s">
        <v>119</v>
      </c>
    </row>
    <row r="8" spans="1:14" ht="41.25" customHeight="1">
      <c r="A8" s="7" t="s">
        <v>14</v>
      </c>
      <c r="B8" s="262"/>
      <c r="C8" s="263"/>
      <c r="D8" s="263"/>
      <c r="E8" s="263"/>
      <c r="F8" s="8" t="s">
        <v>15</v>
      </c>
      <c r="G8" s="278"/>
      <c r="H8" s="279"/>
      <c r="N8" s="55" t="s">
        <v>120</v>
      </c>
    </row>
    <row r="9" spans="1:14" ht="42" customHeight="1">
      <c r="A9" s="7" t="s">
        <v>13</v>
      </c>
      <c r="B9" s="242"/>
      <c r="C9" s="243"/>
      <c r="D9" s="243"/>
      <c r="E9" s="243"/>
      <c r="F9" s="243"/>
      <c r="G9" s="243"/>
      <c r="H9" s="244"/>
      <c r="N9" s="55" t="s">
        <v>121</v>
      </c>
    </row>
    <row r="10" spans="1:14" ht="27" customHeight="1">
      <c r="A10" s="264" t="s">
        <v>61</v>
      </c>
      <c r="B10" s="30" t="s">
        <v>2</v>
      </c>
      <c r="C10" s="56"/>
      <c r="D10" s="51"/>
      <c r="E10" s="52"/>
      <c r="F10" s="52"/>
      <c r="G10" s="52"/>
      <c r="H10" s="52"/>
      <c r="N10" s="55" t="s">
        <v>122</v>
      </c>
    </row>
    <row r="11" spans="1:14" ht="17.25" customHeight="1">
      <c r="A11" s="265"/>
      <c r="B11" s="267"/>
      <c r="C11" s="267"/>
      <c r="D11" s="267"/>
      <c r="E11" s="267"/>
      <c r="F11" s="267"/>
      <c r="G11" s="267"/>
      <c r="H11" s="267"/>
      <c r="N11" s="55" t="s">
        <v>123</v>
      </c>
    </row>
    <row r="12" spans="1:14" ht="17.25" customHeight="1">
      <c r="A12" s="265"/>
      <c r="B12" s="267"/>
      <c r="C12" s="267"/>
      <c r="D12" s="267"/>
      <c r="E12" s="267"/>
      <c r="F12" s="267"/>
      <c r="G12" s="267"/>
      <c r="H12" s="267"/>
      <c r="N12" s="55" t="s">
        <v>124</v>
      </c>
    </row>
    <row r="13" spans="1:14" ht="17.25" customHeight="1">
      <c r="A13" s="266"/>
      <c r="B13" s="267"/>
      <c r="C13" s="267"/>
      <c r="D13" s="267"/>
      <c r="E13" s="267"/>
      <c r="F13" s="267"/>
      <c r="G13" s="267"/>
      <c r="H13" s="267"/>
      <c r="N13" s="55" t="s">
        <v>125</v>
      </c>
    </row>
    <row r="14" spans="1:14" ht="22.5" customHeight="1">
      <c r="A14" s="31" t="s">
        <v>62</v>
      </c>
      <c r="B14" s="53" t="s">
        <v>63</v>
      </c>
      <c r="C14" s="268"/>
      <c r="D14" s="268"/>
      <c r="E14" s="268"/>
      <c r="F14" s="54"/>
      <c r="J14" s="153" t="s">
        <v>91</v>
      </c>
      <c r="K14" s="153"/>
      <c r="N14" s="55" t="s">
        <v>126</v>
      </c>
    </row>
    <row r="15" ht="22.5" customHeight="1">
      <c r="N15" s="55" t="s">
        <v>127</v>
      </c>
    </row>
    <row r="16" ht="22.5" customHeight="1">
      <c r="N16" s="55" t="s">
        <v>128</v>
      </c>
    </row>
    <row r="17" spans="1:14" ht="39.75" customHeight="1">
      <c r="A17" s="8" t="s">
        <v>3</v>
      </c>
      <c r="B17" s="258"/>
      <c r="C17" s="258"/>
      <c r="D17" s="258"/>
      <c r="E17" s="258"/>
      <c r="F17" s="8" t="s">
        <v>12</v>
      </c>
      <c r="G17" s="260"/>
      <c r="H17" s="261"/>
      <c r="N17" s="55" t="s">
        <v>129</v>
      </c>
    </row>
    <row r="18" spans="1:14" ht="41.25" customHeight="1">
      <c r="A18" s="7" t="s">
        <v>14</v>
      </c>
      <c r="B18" s="262"/>
      <c r="C18" s="263"/>
      <c r="D18" s="263"/>
      <c r="E18" s="263"/>
      <c r="F18" s="8" t="s">
        <v>15</v>
      </c>
      <c r="G18" s="278"/>
      <c r="H18" s="279"/>
      <c r="N18" s="55" t="s">
        <v>130</v>
      </c>
    </row>
    <row r="19" spans="1:14" ht="42" customHeight="1">
      <c r="A19" s="7" t="s">
        <v>13</v>
      </c>
      <c r="B19" s="242"/>
      <c r="C19" s="243"/>
      <c r="D19" s="243"/>
      <c r="E19" s="243"/>
      <c r="F19" s="243"/>
      <c r="G19" s="243"/>
      <c r="H19" s="244"/>
      <c r="N19" s="55" t="s">
        <v>131</v>
      </c>
    </row>
    <row r="20" spans="1:14" ht="27" customHeight="1">
      <c r="A20" s="264" t="s">
        <v>61</v>
      </c>
      <c r="B20" s="30" t="s">
        <v>2</v>
      </c>
      <c r="C20" s="57"/>
      <c r="D20" s="51"/>
      <c r="E20" s="52"/>
      <c r="F20" s="52"/>
      <c r="G20" s="52"/>
      <c r="H20" s="52"/>
      <c r="N20" s="55" t="s">
        <v>132</v>
      </c>
    </row>
    <row r="21" spans="1:14" ht="17.25" customHeight="1">
      <c r="A21" s="265"/>
      <c r="B21" s="269"/>
      <c r="C21" s="270"/>
      <c r="D21" s="270"/>
      <c r="E21" s="270"/>
      <c r="F21" s="270"/>
      <c r="G21" s="270"/>
      <c r="H21" s="271"/>
      <c r="N21" s="55" t="s">
        <v>133</v>
      </c>
    </row>
    <row r="22" spans="1:14" ht="17.25" customHeight="1">
      <c r="A22" s="265"/>
      <c r="B22" s="272"/>
      <c r="C22" s="273"/>
      <c r="D22" s="273"/>
      <c r="E22" s="273"/>
      <c r="F22" s="273"/>
      <c r="G22" s="273"/>
      <c r="H22" s="274"/>
      <c r="N22" s="55" t="s">
        <v>134</v>
      </c>
    </row>
    <row r="23" spans="1:14" ht="17.25" customHeight="1">
      <c r="A23" s="266"/>
      <c r="B23" s="275"/>
      <c r="C23" s="276"/>
      <c r="D23" s="276"/>
      <c r="E23" s="276"/>
      <c r="F23" s="276"/>
      <c r="G23" s="276"/>
      <c r="H23" s="277"/>
      <c r="N23" s="55" t="s">
        <v>135</v>
      </c>
    </row>
    <row r="24" spans="1:14" ht="22.5" customHeight="1">
      <c r="A24" s="31" t="s">
        <v>62</v>
      </c>
      <c r="B24" s="53" t="s">
        <v>57</v>
      </c>
      <c r="C24" s="259"/>
      <c r="D24" s="259"/>
      <c r="E24" s="259"/>
      <c r="F24" s="54"/>
      <c r="J24" s="153" t="s">
        <v>91</v>
      </c>
      <c r="K24" s="153"/>
      <c r="N24" s="55" t="s">
        <v>136</v>
      </c>
    </row>
    <row r="25" spans="1:14" s="35" customFormat="1" ht="22.5" customHeight="1">
      <c r="A25" s="32"/>
      <c r="B25" s="33"/>
      <c r="C25" s="34"/>
      <c r="D25" s="34"/>
      <c r="E25" s="34"/>
      <c r="F25" s="34"/>
      <c r="N25" s="55" t="s">
        <v>137</v>
      </c>
    </row>
    <row r="26" spans="1:14" ht="13.5">
      <c r="A26" s="1" t="s">
        <v>5</v>
      </c>
      <c r="B26" s="1" t="s">
        <v>333</v>
      </c>
      <c r="N26" s="55" t="s">
        <v>138</v>
      </c>
    </row>
    <row r="27" spans="2:14" ht="13.5">
      <c r="B27" s="1" t="s">
        <v>270</v>
      </c>
      <c r="N27" s="55" t="s">
        <v>139</v>
      </c>
    </row>
    <row r="28" spans="2:14" ht="13.5">
      <c r="B28" s="111"/>
      <c r="N28" s="55" t="s">
        <v>140</v>
      </c>
    </row>
    <row r="29" ht="13.5">
      <c r="N29" s="55" t="s">
        <v>141</v>
      </c>
    </row>
    <row r="30" ht="13.5">
      <c r="N30" s="55" t="s">
        <v>142</v>
      </c>
    </row>
    <row r="31" ht="13.5">
      <c r="N31" s="55" t="s">
        <v>143</v>
      </c>
    </row>
    <row r="32" ht="13.5">
      <c r="N32" s="55" t="s">
        <v>144</v>
      </c>
    </row>
    <row r="33" ht="13.5">
      <c r="N33" s="55" t="s">
        <v>145</v>
      </c>
    </row>
    <row r="34" ht="13.5">
      <c r="N34" s="55" t="s">
        <v>146</v>
      </c>
    </row>
    <row r="35" ht="13.5">
      <c r="N35" s="55" t="s">
        <v>147</v>
      </c>
    </row>
    <row r="36" ht="13.5">
      <c r="N36" s="55" t="s">
        <v>148</v>
      </c>
    </row>
    <row r="37" ht="13.5">
      <c r="N37" s="55" t="s">
        <v>149</v>
      </c>
    </row>
    <row r="38" ht="13.5">
      <c r="N38" s="55" t="s">
        <v>150</v>
      </c>
    </row>
    <row r="39" ht="13.5">
      <c r="N39" s="55" t="s">
        <v>151</v>
      </c>
    </row>
    <row r="40" ht="13.5">
      <c r="N40" s="55" t="s">
        <v>152</v>
      </c>
    </row>
    <row r="41" ht="13.5">
      <c r="N41" s="55" t="s">
        <v>153</v>
      </c>
    </row>
    <row r="42" ht="13.5">
      <c r="N42" s="55" t="s">
        <v>154</v>
      </c>
    </row>
    <row r="43" ht="13.5">
      <c r="N43" s="55" t="s">
        <v>155</v>
      </c>
    </row>
    <row r="44" ht="13.5">
      <c r="N44" s="55" t="s">
        <v>156</v>
      </c>
    </row>
    <row r="45" ht="13.5">
      <c r="N45" s="55" t="s">
        <v>157</v>
      </c>
    </row>
    <row r="46" ht="13.5">
      <c r="N46" s="55" t="s">
        <v>158</v>
      </c>
    </row>
    <row r="47" ht="13.5">
      <c r="N47" s="55" t="s">
        <v>159</v>
      </c>
    </row>
    <row r="48" ht="13.5">
      <c r="N48" s="55" t="s">
        <v>160</v>
      </c>
    </row>
    <row r="49" ht="13.5">
      <c r="N49" s="55" t="s">
        <v>161</v>
      </c>
    </row>
    <row r="50" ht="13.5">
      <c r="N50" s="55" t="s">
        <v>162</v>
      </c>
    </row>
    <row r="51" ht="13.5">
      <c r="N51" s="55" t="s">
        <v>163</v>
      </c>
    </row>
    <row r="52" ht="13.5">
      <c r="N52" s="55" t="s">
        <v>164</v>
      </c>
    </row>
    <row r="53" ht="13.5">
      <c r="N53" s="55" t="s">
        <v>165</v>
      </c>
    </row>
    <row r="54" ht="13.5">
      <c r="N54" s="55" t="s">
        <v>166</v>
      </c>
    </row>
    <row r="55" ht="13.5">
      <c r="N55" s="55" t="s">
        <v>167</v>
      </c>
    </row>
    <row r="56" ht="13.5">
      <c r="N56" s="55" t="s">
        <v>168</v>
      </c>
    </row>
    <row r="57" ht="13.5">
      <c r="N57" s="55" t="s">
        <v>169</v>
      </c>
    </row>
    <row r="58" ht="13.5">
      <c r="N58" s="55" t="s">
        <v>170</v>
      </c>
    </row>
    <row r="59" ht="13.5">
      <c r="N59" s="55" t="s">
        <v>171</v>
      </c>
    </row>
    <row r="60" ht="13.5">
      <c r="N60" s="55" t="s">
        <v>172</v>
      </c>
    </row>
    <row r="61" ht="13.5">
      <c r="N61" s="55" t="s">
        <v>173</v>
      </c>
    </row>
    <row r="62" ht="13.5">
      <c r="N62" s="55" t="s">
        <v>174</v>
      </c>
    </row>
    <row r="63" ht="13.5">
      <c r="N63" s="55" t="s">
        <v>175</v>
      </c>
    </row>
    <row r="64" ht="13.5">
      <c r="N64" s="55" t="s">
        <v>176</v>
      </c>
    </row>
    <row r="65" ht="13.5">
      <c r="N65" s="55" t="s">
        <v>177</v>
      </c>
    </row>
    <row r="66" ht="13.5">
      <c r="N66" s="55" t="s">
        <v>178</v>
      </c>
    </row>
    <row r="67" ht="13.5">
      <c r="N67" s="55" t="s">
        <v>179</v>
      </c>
    </row>
    <row r="68" ht="13.5">
      <c r="N68" s="55" t="s">
        <v>180</v>
      </c>
    </row>
    <row r="69" ht="13.5">
      <c r="N69" s="55" t="s">
        <v>181</v>
      </c>
    </row>
    <row r="70" ht="13.5">
      <c r="N70" s="55" t="s">
        <v>182</v>
      </c>
    </row>
    <row r="71" ht="13.5">
      <c r="N71" s="55" t="s">
        <v>183</v>
      </c>
    </row>
    <row r="72" ht="13.5">
      <c r="N72" s="55" t="s">
        <v>184</v>
      </c>
    </row>
    <row r="73" ht="13.5">
      <c r="N73" s="55" t="s">
        <v>185</v>
      </c>
    </row>
    <row r="74" ht="13.5">
      <c r="N74" s="55" t="s">
        <v>186</v>
      </c>
    </row>
    <row r="75" ht="13.5">
      <c r="N75" s="55" t="s">
        <v>187</v>
      </c>
    </row>
    <row r="76" ht="13.5">
      <c r="N76" s="55" t="s">
        <v>188</v>
      </c>
    </row>
    <row r="77" ht="13.5">
      <c r="N77" s="55" t="s">
        <v>189</v>
      </c>
    </row>
    <row r="78" ht="13.5">
      <c r="N78" s="55" t="s">
        <v>190</v>
      </c>
    </row>
    <row r="79" ht="13.5">
      <c r="N79" s="55" t="s">
        <v>191</v>
      </c>
    </row>
    <row r="80" ht="13.5">
      <c r="N80" s="55" t="s">
        <v>192</v>
      </c>
    </row>
    <row r="81" ht="13.5">
      <c r="N81" s="55" t="s">
        <v>193</v>
      </c>
    </row>
    <row r="82" ht="13.5">
      <c r="N82" s="55" t="s">
        <v>194</v>
      </c>
    </row>
    <row r="83" ht="13.5">
      <c r="N83" s="55" t="s">
        <v>195</v>
      </c>
    </row>
    <row r="84" ht="13.5">
      <c r="N84" s="55" t="s">
        <v>196</v>
      </c>
    </row>
    <row r="85" ht="13.5">
      <c r="N85" s="55" t="s">
        <v>197</v>
      </c>
    </row>
    <row r="86" ht="13.5">
      <c r="N86" s="55" t="s">
        <v>198</v>
      </c>
    </row>
  </sheetData>
  <sheetProtection selectLockedCells="1"/>
  <mergeCells count="20">
    <mergeCell ref="A10:A13"/>
    <mergeCell ref="B11:H13"/>
    <mergeCell ref="B8:E8"/>
    <mergeCell ref="B9:H9"/>
    <mergeCell ref="A20:A23"/>
    <mergeCell ref="C14:E14"/>
    <mergeCell ref="B21:H23"/>
    <mergeCell ref="G17:H17"/>
    <mergeCell ref="G8:H8"/>
    <mergeCell ref="G18:H18"/>
    <mergeCell ref="A1:H1"/>
    <mergeCell ref="E3:H3"/>
    <mergeCell ref="J24:K24"/>
    <mergeCell ref="B7:E7"/>
    <mergeCell ref="C24:E24"/>
    <mergeCell ref="J14:K14"/>
    <mergeCell ref="G7:H7"/>
    <mergeCell ref="B18:E18"/>
    <mergeCell ref="B19:H19"/>
    <mergeCell ref="B17:E17"/>
  </mergeCells>
  <dataValidations count="4">
    <dataValidation type="textLength" operator="equal" allowBlank="1" showInputMessage="1" showErrorMessage="1" promptTitle="8桁の数字で入力してください" prompt="　　　　1980年3月7日ならば&#10;　　　　19800307と入力&#10;" sqref="B8:E8">
      <formula1>8</formula1>
    </dataValidation>
    <dataValidation type="textLength" operator="equal" allowBlank="1" showInputMessage="1" showErrorMessage="1" promptTitle="　７桁で入力してください" prompt="　　　633－0105の場合&#10;　　　6330105と入力" sqref="C10">
      <formula1>7</formula1>
    </dataValidation>
    <dataValidation type="list" allowBlank="1" showInputMessage="1" showErrorMessage="1" sqref="G8:H8 G18:H18">
      <formula1>$N$2:$N$86</formula1>
    </dataValidation>
    <dataValidation type="list" allowBlank="1" showInputMessage="1" showErrorMessage="1" sqref="G7:H7 G17:H17">
      <formula1>$L$2:$L$5</formula1>
    </dataValidation>
  </dataValidations>
  <hyperlinks>
    <hyperlink ref="J24:K24" location="はじめに!A55" display="説明書へ戻る"/>
    <hyperlink ref="J14:K14" location="はじめに!A55" display="説明書へ戻る"/>
  </hyperlinks>
  <printOptions/>
  <pageMargins left="0.7" right="0.7" top="0.75" bottom="0.75" header="0.3" footer="0.3"/>
  <pageSetup fitToHeight="1" fitToWidth="1"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codeName="Sheet3">
    <tabColor rgb="FF34C6F4"/>
  </sheetPr>
  <dimension ref="A1:N38"/>
  <sheetViews>
    <sheetView showGridLines="0" showRowColHeaders="0" zoomScalePageLayoutView="0" workbookViewId="0" topLeftCell="A1">
      <selection activeCell="B13" sqref="B13:E17"/>
    </sheetView>
  </sheetViews>
  <sheetFormatPr defaultColWidth="9.00390625" defaultRowHeight="13.5"/>
  <cols>
    <col min="1" max="1" width="14.25390625" style="1" customWidth="1"/>
    <col min="2" max="2" width="25.375" style="1" customWidth="1"/>
    <col min="3" max="3" width="17.625" style="1" customWidth="1"/>
    <col min="4" max="4" width="15.125" style="1" customWidth="1"/>
    <col min="5" max="5" width="7.75390625" style="1" customWidth="1"/>
    <col min="6" max="6" width="20.00390625" style="1" customWidth="1"/>
    <col min="7" max="7" width="6.625" style="1" customWidth="1"/>
    <col min="8" max="9" width="9.00390625" style="1" customWidth="1"/>
    <col min="10" max="10" width="12.125" style="1" hidden="1" customWidth="1"/>
    <col min="11" max="11" width="3.50390625" style="1" hidden="1" customWidth="1"/>
    <col min="12" max="12" width="12.125" style="1" hidden="1" customWidth="1"/>
    <col min="13" max="13" width="3.50390625" style="1" hidden="1" customWidth="1"/>
    <col min="14" max="14" width="12.125" style="1" hidden="1" customWidth="1"/>
    <col min="15" max="15" width="9.00390625" style="1" customWidth="1"/>
    <col min="16" max="16384" width="9.00390625" style="1" customWidth="1"/>
  </cols>
  <sheetData>
    <row r="1" spans="1:14" ht="24.75" customHeight="1">
      <c r="A1" s="249" t="str">
        <f>'入力場所'!B2</f>
        <v>第５０回愛知県ジュニア新体操選手権参加申込書</v>
      </c>
      <c r="B1" s="249"/>
      <c r="C1" s="249"/>
      <c r="D1" s="249"/>
      <c r="E1" s="249"/>
      <c r="F1" s="249"/>
      <c r="J1" s="23"/>
      <c r="K1" s="21"/>
      <c r="L1" s="21" t="s">
        <v>43</v>
      </c>
      <c r="M1" s="21"/>
      <c r="N1" s="23"/>
    </row>
    <row r="2" spans="6:14" ht="18" customHeight="1">
      <c r="F2" s="16" t="s">
        <v>22</v>
      </c>
      <c r="J2" s="23"/>
      <c r="K2" s="23"/>
      <c r="L2" s="22" t="s">
        <v>48</v>
      </c>
      <c r="M2" s="23"/>
      <c r="N2" s="23"/>
    </row>
    <row r="3" spans="1:14" ht="18" customHeight="1">
      <c r="A3" s="15" t="s">
        <v>204</v>
      </c>
      <c r="J3" s="23"/>
      <c r="K3" s="23"/>
      <c r="L3" s="22" t="s">
        <v>47</v>
      </c>
      <c r="M3" s="23"/>
      <c r="N3" s="23"/>
    </row>
    <row r="4" spans="10:14" ht="14.25" customHeight="1">
      <c r="J4" s="23"/>
      <c r="K4" s="23"/>
      <c r="L4" s="22" t="s">
        <v>46</v>
      </c>
      <c r="M4" s="23"/>
      <c r="N4" s="23"/>
    </row>
    <row r="5" spans="1:14" ht="11.25" customHeight="1">
      <c r="A5" s="59"/>
      <c r="C5" s="19"/>
      <c r="D5" s="285"/>
      <c r="E5" s="285"/>
      <c r="F5" s="5"/>
      <c r="J5" s="23"/>
      <c r="K5" s="23"/>
      <c r="L5" s="22" t="s">
        <v>54</v>
      </c>
      <c r="M5" s="23"/>
      <c r="N5" s="23"/>
    </row>
    <row r="6" spans="10:14" ht="13.5" customHeight="1">
      <c r="J6" s="23"/>
      <c r="K6" s="23"/>
      <c r="L6" s="22" t="s">
        <v>53</v>
      </c>
      <c r="M6" s="23"/>
      <c r="N6" s="23"/>
    </row>
    <row r="7" spans="1:14" ht="13.5" customHeight="1">
      <c r="A7" s="246" t="s">
        <v>0</v>
      </c>
      <c r="B7" s="286">
        <f>IF('申込書その１'!C4=0,"",'申込書その１'!C4)</f>
      </c>
      <c r="C7" s="287"/>
      <c r="D7" s="290" t="s">
        <v>30</v>
      </c>
      <c r="E7" s="280"/>
      <c r="F7" s="281"/>
      <c r="J7" s="23"/>
      <c r="K7" s="23"/>
      <c r="L7" s="22" t="s">
        <v>52</v>
      </c>
      <c r="M7" s="23"/>
      <c r="N7" s="23"/>
    </row>
    <row r="8" spans="1:14" ht="23.25" customHeight="1">
      <c r="A8" s="246"/>
      <c r="B8" s="288"/>
      <c r="C8" s="289"/>
      <c r="D8" s="290"/>
      <c r="E8" s="282"/>
      <c r="F8" s="283"/>
      <c r="J8" s="35"/>
      <c r="N8" s="35"/>
    </row>
    <row r="9" ht="14.25" customHeight="1"/>
    <row r="10" ht="12.75" customHeight="1">
      <c r="A10" s="1">
        <f>IF('申込書その１'!C4=0,"",'申込書その１'!C4)</f>
      </c>
    </row>
    <row r="11" spans="1:6" ht="13.5" customHeight="1">
      <c r="A11" s="246" t="s">
        <v>239</v>
      </c>
      <c r="B11" s="252" t="s">
        <v>16</v>
      </c>
      <c r="C11" s="252" t="s">
        <v>45</v>
      </c>
      <c r="D11" s="4" t="s">
        <v>14</v>
      </c>
      <c r="E11" s="252" t="s">
        <v>20</v>
      </c>
      <c r="F11" s="246" t="s">
        <v>17</v>
      </c>
    </row>
    <row r="12" spans="1:6" ht="27.75" customHeight="1">
      <c r="A12" s="246"/>
      <c r="B12" s="253"/>
      <c r="C12" s="253"/>
      <c r="D12" s="24" t="s">
        <v>56</v>
      </c>
      <c r="E12" s="253"/>
      <c r="F12" s="246"/>
    </row>
    <row r="13" spans="1:6" ht="21.75" customHeight="1">
      <c r="A13" s="36"/>
      <c r="B13" s="65"/>
      <c r="C13" s="37"/>
      <c r="D13" s="38"/>
      <c r="E13" s="40"/>
      <c r="F13" s="36"/>
    </row>
    <row r="14" spans="1:6" ht="21.75" customHeight="1">
      <c r="A14" s="36"/>
      <c r="B14" s="37"/>
      <c r="C14" s="37"/>
      <c r="D14" s="38"/>
      <c r="E14" s="40"/>
      <c r="F14" s="36"/>
    </row>
    <row r="15" spans="1:6" ht="21.75" customHeight="1">
      <c r="A15" s="36"/>
      <c r="B15" s="37"/>
      <c r="C15" s="37"/>
      <c r="D15" s="38"/>
      <c r="E15" s="40"/>
      <c r="F15" s="36"/>
    </row>
    <row r="16" spans="1:6" ht="21.75" customHeight="1">
      <c r="A16" s="36"/>
      <c r="B16" s="37"/>
      <c r="C16" s="37"/>
      <c r="D16" s="38"/>
      <c r="E16" s="40"/>
      <c r="F16" s="36"/>
    </row>
    <row r="17" spans="1:6" ht="21.75" customHeight="1">
      <c r="A17" s="36"/>
      <c r="B17" s="37"/>
      <c r="C17" s="37"/>
      <c r="D17" s="38"/>
      <c r="E17" s="40"/>
      <c r="F17" s="36"/>
    </row>
    <row r="18" spans="1:6" ht="21.75" customHeight="1">
      <c r="A18" s="36"/>
      <c r="B18" s="37"/>
      <c r="C18" s="37"/>
      <c r="D18" s="38"/>
      <c r="E18" s="40"/>
      <c r="F18" s="36"/>
    </row>
    <row r="19" spans="1:6" ht="21.75" customHeight="1">
      <c r="A19" s="36"/>
      <c r="B19" s="37"/>
      <c r="C19" s="37"/>
      <c r="D19" s="38"/>
      <c r="E19" s="40"/>
      <c r="F19" s="36"/>
    </row>
    <row r="20" spans="1:8" ht="21.75" customHeight="1">
      <c r="A20" s="36"/>
      <c r="B20" s="37"/>
      <c r="C20" s="37"/>
      <c r="D20" s="38"/>
      <c r="E20" s="40"/>
      <c r="F20" s="36"/>
      <c r="G20" s="153" t="s">
        <v>91</v>
      </c>
      <c r="H20" s="153"/>
    </row>
    <row r="21" spans="1:6" ht="30" customHeight="1">
      <c r="A21" s="41">
        <f>IF(B22=0,"",'申込書その１'!C4&amp;"　　Bチーム")</f>
      </c>
      <c r="B21" s="29"/>
      <c r="C21" s="29"/>
      <c r="D21" s="29"/>
      <c r="E21" s="29"/>
      <c r="F21" s="29"/>
    </row>
    <row r="22" spans="1:6" ht="21.75" customHeight="1">
      <c r="A22" s="36"/>
      <c r="B22" s="65"/>
      <c r="C22" s="37"/>
      <c r="D22" s="38"/>
      <c r="E22" s="39"/>
      <c r="F22" s="36"/>
    </row>
    <row r="23" spans="1:6" ht="21.75" customHeight="1">
      <c r="A23" s="36"/>
      <c r="B23" s="37"/>
      <c r="C23" s="37"/>
      <c r="D23" s="38"/>
      <c r="E23" s="40"/>
      <c r="F23" s="36"/>
    </row>
    <row r="24" spans="1:6" ht="21.75" customHeight="1">
      <c r="A24" s="36"/>
      <c r="B24" s="108"/>
      <c r="C24" s="37"/>
      <c r="D24" s="38"/>
      <c r="E24" s="40"/>
      <c r="F24" s="36"/>
    </row>
    <row r="25" spans="1:6" ht="21.75" customHeight="1">
      <c r="A25" s="36"/>
      <c r="B25" s="108"/>
      <c r="C25" s="37"/>
      <c r="D25" s="38"/>
      <c r="E25" s="40"/>
      <c r="F25" s="36"/>
    </row>
    <row r="26" spans="1:6" ht="21.75" customHeight="1">
      <c r="A26" s="36"/>
      <c r="B26" s="108"/>
      <c r="C26" s="37"/>
      <c r="D26" s="38"/>
      <c r="E26" s="40"/>
      <c r="F26" s="36"/>
    </row>
    <row r="27" spans="1:6" ht="21.75" customHeight="1">
      <c r="A27" s="36"/>
      <c r="B27" s="108"/>
      <c r="C27" s="37"/>
      <c r="D27" s="38"/>
      <c r="E27" s="40"/>
      <c r="F27" s="36"/>
    </row>
    <row r="28" spans="1:6" ht="21.75" customHeight="1">
      <c r="A28" s="36"/>
      <c r="B28" s="108"/>
      <c r="C28" s="37"/>
      <c r="D28" s="38"/>
      <c r="E28" s="40"/>
      <c r="F28" s="36"/>
    </row>
    <row r="29" spans="1:8" ht="21.75" customHeight="1">
      <c r="A29" s="36"/>
      <c r="B29" s="108"/>
      <c r="C29" s="37"/>
      <c r="D29" s="38"/>
      <c r="E29" s="40"/>
      <c r="F29" s="36"/>
      <c r="G29" s="153" t="s">
        <v>91</v>
      </c>
      <c r="H29" s="153"/>
    </row>
    <row r="30" ht="30" customHeight="1">
      <c r="A30" s="41">
        <f>IF(B31=0,"",'申込書その１'!C4&amp;"　　Cチーム")</f>
      </c>
    </row>
    <row r="31" spans="1:6" ht="21.75" customHeight="1">
      <c r="A31" s="36"/>
      <c r="B31" s="37"/>
      <c r="C31" s="37"/>
      <c r="D31" s="38"/>
      <c r="E31" s="39"/>
      <c r="F31" s="36"/>
    </row>
    <row r="32" spans="1:6" ht="21.75" customHeight="1">
      <c r="A32" s="36"/>
      <c r="B32" s="37"/>
      <c r="C32" s="37"/>
      <c r="D32" s="38"/>
      <c r="E32" s="40"/>
      <c r="F32" s="36"/>
    </row>
    <row r="33" spans="1:6" ht="21.75" customHeight="1">
      <c r="A33" s="36"/>
      <c r="B33" s="108"/>
      <c r="C33" s="37"/>
      <c r="D33" s="38"/>
      <c r="E33" s="40"/>
      <c r="F33" s="36"/>
    </row>
    <row r="34" spans="1:6" ht="21.75" customHeight="1">
      <c r="A34" s="36"/>
      <c r="B34" s="108"/>
      <c r="C34" s="37"/>
      <c r="D34" s="38"/>
      <c r="E34" s="40"/>
      <c r="F34" s="36"/>
    </row>
    <row r="35" spans="1:6" ht="21.75" customHeight="1">
      <c r="A35" s="36"/>
      <c r="B35" s="108"/>
      <c r="C35" s="37"/>
      <c r="D35" s="38"/>
      <c r="E35" s="40"/>
      <c r="F35" s="36"/>
    </row>
    <row r="36" spans="1:6" ht="21.75" customHeight="1">
      <c r="A36" s="36"/>
      <c r="B36" s="108"/>
      <c r="C36" s="37"/>
      <c r="D36" s="38"/>
      <c r="E36" s="40"/>
      <c r="F36" s="36"/>
    </row>
    <row r="37" spans="1:6" ht="21.75" customHeight="1">
      <c r="A37" s="36"/>
      <c r="B37" s="108"/>
      <c r="C37" s="37"/>
      <c r="D37" s="38"/>
      <c r="E37" s="40"/>
      <c r="F37" s="36"/>
    </row>
    <row r="38" spans="1:8" ht="21.75" customHeight="1">
      <c r="A38" s="36"/>
      <c r="B38" s="108"/>
      <c r="C38" s="37"/>
      <c r="D38" s="38"/>
      <c r="E38" s="40"/>
      <c r="F38" s="36"/>
      <c r="G38" s="284" t="s">
        <v>91</v>
      </c>
      <c r="H38" s="284"/>
    </row>
  </sheetData>
  <sheetProtection selectLockedCells="1"/>
  <mergeCells count="14">
    <mergeCell ref="G38:H38"/>
    <mergeCell ref="F11:F12"/>
    <mergeCell ref="A1:F1"/>
    <mergeCell ref="A11:A12"/>
    <mergeCell ref="D5:E5"/>
    <mergeCell ref="A7:A8"/>
    <mergeCell ref="B7:C8"/>
    <mergeCell ref="D7:D8"/>
    <mergeCell ref="B11:B12"/>
    <mergeCell ref="C11:C12"/>
    <mergeCell ref="E11:E12"/>
    <mergeCell ref="E7:F8"/>
    <mergeCell ref="G20:H20"/>
    <mergeCell ref="G29:H29"/>
  </mergeCells>
  <dataValidations count="4">
    <dataValidation type="list" allowBlank="1" showInputMessage="1" showErrorMessage="1" sqref="E32:E38 E22:E29 E13:E20">
      <formula1>$L$2:$L$7</formula1>
    </dataValidation>
    <dataValidation type="textLength" operator="equal" allowBlank="1" showInputMessage="1" showErrorMessage="1" error="半角８ケタで入力してください" sqref="D13 D22 D31">
      <formula1>8</formula1>
    </dataValidation>
    <dataValidation type="list" allowBlank="1" showInputMessage="1" showErrorMessage="1" prompt="右のマークをクリック&#10;して、学年を選択&#10;してください" sqref="E31">
      <formula1>$L$2:$L$7</formula1>
    </dataValidation>
    <dataValidation allowBlank="1" showInputMessage="1" showErrorMessage="1" promptTitle="入力不要" prompt="その１に入力すると自動で入力されます" sqref="B7:C8"/>
  </dataValidations>
  <hyperlinks>
    <hyperlink ref="G20:H20" location="はじめに!A35" display="説明書へ戻る"/>
    <hyperlink ref="G29:H29" location="はじめに!A35" display="説明書へ戻る"/>
    <hyperlink ref="G38:H38" location="はじめに!A35" display="説明書へ戻る"/>
  </hyperlinks>
  <printOptions/>
  <pageMargins left="0.25" right="0.25"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Abuku</dc:creator>
  <cp:keywords/>
  <dc:description/>
  <cp:lastModifiedBy>sakutake</cp:lastModifiedBy>
  <cp:lastPrinted>2019-04-24T03:19:26Z</cp:lastPrinted>
  <dcterms:created xsi:type="dcterms:W3CDTF">2005-05-14T11:37:10Z</dcterms:created>
  <dcterms:modified xsi:type="dcterms:W3CDTF">2020-06-02T10:08:51Z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